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9-2025\"/>
    </mc:Choice>
  </mc:AlternateContent>
  <xr:revisionPtr revIDLastSave="0" documentId="8_{BC72998D-54A9-4D69-9FEA-F6F818349F5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'POL.POSSE-IMED'!$A$59:$K$66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47" i="1" l="1"/>
  <c r="T47" i="1"/>
  <c r="S47" i="1"/>
  <c r="R47" i="1"/>
  <c r="Q47" i="1"/>
  <c r="P47" i="1"/>
  <c r="O47" i="1"/>
  <c r="N47" i="1"/>
  <c r="M47" i="1"/>
  <c r="L47" i="1"/>
  <c r="I47" i="1"/>
  <c r="H47" i="1"/>
  <c r="G47" i="1"/>
  <c r="F47" i="1"/>
  <c r="D47" i="1"/>
  <c r="C47" i="1"/>
  <c r="B47" i="1"/>
  <c r="V28" i="1"/>
  <c r="V24" i="1"/>
  <c r="V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Custeio 2.134.087,41 Tc + 920.790,54 1ºTA+ PNE 37.013,57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</rPr>
          <t>Custeio 3.069.301,80 + pne 38.484,02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Custeio 3.069.301,80 + pne 38.438,57</t>
        </r>
      </text>
    </comment>
    <comment ref="C28" authorId="0" shapeId="0" xr:uid="{00000000-0006-0000-0000-000006000000}">
      <text>
        <r>
          <rPr>
            <sz val="10"/>
            <rFont val="Arial"/>
            <family val="2"/>
          </rPr>
          <t>Custeio 3.069.301,80</t>
        </r>
      </text>
    </comment>
    <comment ref="L28" authorId="0" shapeId="0" xr:uid="{00000000-0006-0000-0000-000009000000}">
      <text>
        <r>
          <rPr>
            <sz val="10"/>
            <rFont val="Arial"/>
            <family val="2"/>
          </rPr>
          <t>Dif. custeio jan/25</t>
        </r>
      </text>
    </comment>
    <comment ref="R28" authorId="0" shapeId="0" xr:uid="{00000000-0006-0000-0000-00000E000000}">
      <text>
        <r>
          <rPr>
            <sz val="10"/>
            <rFont val="Arial"/>
            <family val="2"/>
          </rPr>
          <t>Custeio parcial 1 dia dez/24 2.301,01 + FR dez/24 6.580,77</t>
        </r>
      </text>
    </comment>
    <comment ref="T28" authorId="0" shapeId="0" xr:uid="{00000000-0006-0000-0000-00000F000000}">
      <text>
        <r>
          <rPr>
            <sz val="10"/>
            <rFont val="Arial"/>
            <family val="2"/>
          </rPr>
          <t>Parte do custeio 1 dia agosto/24</t>
        </r>
      </text>
    </comment>
    <comment ref="L29" authorId="0" shapeId="0" xr:uid="{00000000-0006-0000-0000-00000A000000}">
      <text>
        <r>
          <rPr>
            <sz val="10"/>
            <rFont val="Arial"/>
            <family val="2"/>
          </rPr>
          <t>FR janeiro/25</t>
        </r>
      </text>
    </comment>
    <comment ref="V29" authorId="0" shapeId="0" xr:uid="{00000000-0006-0000-0000-000010000000}">
      <text>
        <r>
          <rPr>
            <sz val="10"/>
            <rFont val="Arial"/>
            <family val="2"/>
          </rPr>
          <t>FR janeiro/25</t>
        </r>
      </text>
    </comment>
    <comment ref="L30" authorId="0" shapeId="0" xr:uid="{00000000-0006-0000-0000-00000B000000}">
      <text>
        <r>
          <rPr>
            <sz val="10"/>
            <rFont val="Arial"/>
            <family val="2"/>
          </rPr>
          <t>PNE fev/25</t>
        </r>
      </text>
    </comment>
    <comment ref="V30" authorId="0" shapeId="0" xr:uid="{00000000-0006-0000-0000-000011000000}">
      <text>
        <r>
          <rPr>
            <sz val="10"/>
            <rFont val="Arial"/>
            <family val="2"/>
          </rPr>
          <t>PNE fev/25</t>
        </r>
      </text>
    </comment>
    <comment ref="L31" authorId="0" shapeId="0" xr:uid="{00000000-0006-0000-0000-00000C000000}">
      <text>
        <r>
          <rPr>
            <sz val="10"/>
            <rFont val="Arial"/>
            <family val="2"/>
          </rPr>
          <t>Custeio mar/25</t>
        </r>
      </text>
    </comment>
    <comment ref="V31" authorId="0" shapeId="0" xr:uid="{00000000-0006-0000-0000-000012000000}">
      <text>
        <r>
          <rPr>
            <sz val="10"/>
            <rFont val="Arial"/>
            <family val="2"/>
          </rPr>
          <t>Custeio mar/25</t>
        </r>
      </text>
    </comment>
    <comment ref="L32" authorId="0" shapeId="0" xr:uid="{00000000-0006-0000-0000-00000D000000}">
      <text>
        <r>
          <rPr>
            <sz val="10"/>
            <rFont val="Arial"/>
            <family val="2"/>
          </rPr>
          <t>FR Janeiro/25 consolidada  (dezembro já quitada)</t>
        </r>
      </text>
    </comment>
    <comment ref="V32" authorId="0" shapeId="0" xr:uid="{00000000-0006-0000-0000-000013000000}">
      <text>
        <r>
          <rPr>
            <sz val="10"/>
            <rFont val="Arial"/>
            <family val="2"/>
          </rPr>
          <t>FR consolidada janeiro/25 (dez já quitada)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+ 39.024,93</t>
        </r>
      </text>
    </comment>
    <comment ref="C33" authorId="0" shapeId="0" xr:uid="{00000000-0006-0000-0000-000007000000}">
      <text>
        <r>
          <rPr>
            <sz val="10"/>
            <rFont val="Arial"/>
            <family val="2"/>
          </rPr>
          <t>Custeio 3.069.301,80 + 39.024,93</t>
        </r>
      </text>
    </comment>
    <comment ref="B42" authorId="0" shapeId="0" xr:uid="{00000000-0006-0000-0000-000005000000}">
      <text>
        <r>
          <rPr>
            <sz val="10"/>
            <rFont val="Arial"/>
            <family val="2"/>
          </rPr>
          <t>Custeio 3.069.301,80 + 11º PNE 40.599,93</t>
        </r>
      </text>
    </comment>
    <comment ref="C42" authorId="0" shapeId="0" xr:uid="{00000000-0006-0000-0000-000008000000}">
      <text>
        <r>
          <rPr>
            <sz val="10"/>
            <rFont val="Arial"/>
            <family val="2"/>
          </rPr>
          <t>Custeio 3.069.301,80 + 11º PNE 40.599,93</t>
        </r>
      </text>
    </comment>
  </commentList>
</comments>
</file>

<file path=xl/sharedStrings.xml><?xml version="1.0" encoding="utf-8"?>
<sst xmlns="http://schemas.openxmlformats.org/spreadsheetml/2006/main" count="82" uniqueCount="60">
  <si>
    <t>Relatório Resumido da Execução Orçamentária e Financeira por Contrato de Gestão</t>
  </si>
  <si>
    <t>Mês/Ano: Janeiro- Maio/2025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</si>
  <si>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</si>
  <si>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</si>
  <si>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</si>
  <si>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</si>
  <si>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</si>
  <si>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</si>
  <si>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94/2024 - SES </t>
  </si>
  <si>
    <t>Vigência do Termo de Colaboração:  - Início: 26/07/2024 e Término : 21/01/2025 / 1º Termo Aditivo início em 22/01/25 e término em 19/07/25 / 7º Apostilamento Piso Nacional da Enfermagem 01/01/25 a 31/05/25 / 8º Apostilamento Piso Nacional Enfermagem 01/02/25 a 28/02/25; 9º Apostilamento 01/03/25 a 31/03/25; 10º Apostilamento 01/04/25 a 30/04/25; 11ºApostilamento 01/05/25 a 31/05/25</t>
  </si>
  <si>
    <t>Previsão de Repasse Mensal do Termo de Colaboração:      R$ 3.048.696,5   Processo nº:  202400010044191</t>
  </si>
  <si>
    <t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</si>
  <si>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</si>
  <si>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</si>
  <si>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</si>
  <si>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</si>
  <si>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</si>
  <si>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</si>
  <si>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</si>
  <si>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</si>
  <si>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</si>
  <si>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</si>
  <si>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</si>
  <si>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</si>
  <si>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</si>
  <si>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</si>
  <si>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</si>
  <si>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</si>
  <si>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</si>
  <si>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</si>
  <si>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</si>
  <si>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</si>
  <si>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mar-25</t>
  </si>
  <si>
    <t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</si>
  <si>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</si>
  <si>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</si>
  <si>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</si>
  <si>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</si>
  <si>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</si>
  <si>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</si>
  <si>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</si>
  <si>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</si>
  <si>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</si>
  <si>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</si>
  <si>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</si>
  <si>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</si>
  <si>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</si>
  <si>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</si>
  <si>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</si>
  <si>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</si>
  <si>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</si>
  <si>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 xml:space="preserve">3.3.50.85.02 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</si>
  <si>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</si>
  <si>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</si>
  <si>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</si>
  <si>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</si>
  <si>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(janeiro) = Termo de Colaboração 01 a 21 de janeiro (R$ 2.134.087,41) + 1º Termo Aditivo 22 a 31 de janeiro (R$ 920.790,54) + Apostilamento Janeiro/2025 (R$ 37.013,57);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Termo de Colaboração: Custeio (fevereiro) = Termo de Colaboração 1º Termo Aditivo (R$ 3.069.301,80) + Apostilamento = (Fevereiro/2025 (R$38.484,02)                                             Valor Estimado no Termo de Colaboração: Custeio (março) = Termo de Colaboração 1º Termo Aditivo (R$ 3.069.301,80) + Apostilamento = (Março/2025 (R$38.438,57)                                                         Valor Estimado no Termo de Colaboração: Custeio (abril) = Termo de Colaboração 1º Termo Aditivo (R$ 3.069.301,80) + Apostilamento = (Abril/2025 (R$39.024.93)                                                                            Valor Estimado no Termo de Colaboração: Custeio (maio) = Termo de Colaboração 1º Termo Aditivo (R$ 3.069.301,80) + Apostilamento= (Maio/25 (R$ 40.599,93)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>4. Valor conforme Solicitação de Liquidação e Pagamento JAN PARCIAL SEI Nº 69018372e 69715745, JAN CONSOLIDADO SEI Nº 71130298, JAN COMPLEMENTAR SEI Nº73125630 / FEVEREIRO PARCIAL SEI Nº69989328, FEV CONSOLIDADO SEI nº72863447/ MAR PARCIAL SEI Nº 70893560, MAR CONSOLIDADO SEI Nº73722857 /  ABRIL PARCIAL SEI nº 72170632, ABRIL CONSOLIDADO SEI Nº74849980, MAIO PARCIAL SEI Nº 73610360. Valor estimado - ajuste será realizado posteriormente, quando informado pela SES/CGC/SUPECC - 19837.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</si>
  <si>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</si>
  <si>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                           Referência: agosto/2024 Ordem de Pagamento 2024.2850.184.00044.017….……...….R$ 5.981,47 (Fundo Rescisório) SEI Nº (71158937);                     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                       Referência: outubro/2024 Ordem de Pagamento 2024.2850.184.00044.016…...…..R$ 6.702,69 (Fundo Rescisório)  SEI Nº (71158807);                                                                                                               Referência: novembro/2024 Ordem de Pagamento 2024.2850.184.00044.018...…...R$ 6.580,77 (Fundo Rescisório) SEI Nº (71159851);                                                                                                              Referência: dezembro/2024 Ordem de pagamento 2024.2850.184.00044.021 ……....R$2.301,01 (parte do custeio de 1 dia de Dezembro/24) SEI Nº(71875583);                                                             Referência: dezembro/2024 Ordem de Pagamento 2024.2850.184.00044.020 ……….R$ 6.580,77 (Fundo Rescisório) SEI Nº (71881016);         </t>
  </si>
  <si>
    <t>9. Pagamentos de Despesas de Exercícios Anteriores - DEA - (Natureza Despesa 3.3.50.92.83)                                                                                                                                                                                                  Referência Janeiro: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                                       Referência Fevereiro: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referente ao custeio de de 1 dia Agosto/2024 Ordem de Pagamento 2025.2850.066.00071.001 no valor de R$ 20.872,14                                                                                                                     Referência Abril/2025: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de Custeio 1 dia Julho/24 Ordem de Pagamento 2025.2850.066.00071.002 valor de R$ 101.623,22                                                                                                                                                                Pagamento de Custeio 1 dia Agosto/24 Ordem de Pagamento 2025.2850.066.00072.001 valor de R$ 80.751,08                                                                                                                                                               Pagamento de Custeio 1 dia Outubro/24 Ordem de Pagamento 2025.2850.066.00072.002 valor de R$ 101.623,22                                                                                                                                                         Pagamento de Custeio 1 dia Dezembro/24 Ordem de Pagamento 2025.2850.066.00072.003 valor de R$ 99.322,20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</si>
</sst>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64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64" fontId="10" fillId="0" borderId="13" xfId="1" applyBorder="1" applyProtection="1"/>
    <xf numFmtId="165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4" fontId="10" fillId="0" borderId="0" xfId="1" applyBorder="1" applyProtection="1"/>
    <xf numFmtId="4" fontId="10" fillId="0" borderId="13" xfId="1" applyNumberFormat="1" applyBorder="1" applyAlignment="1" applyProtection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5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0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164" fontId="4" fillId="6" borderId="13" xfId="1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73"/>
  <sheetViews>
    <sheetView tabSelected="1" zoomScale="85" zoomScaleNormal="85" workbookViewId="0">
      <selection activeCell="A72" sqref="A72:K72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31.855468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14</v>
      </c>
      <c r="B21" s="21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16</v>
      </c>
      <c r="C22" s="2" t="s">
        <v>17</v>
      </c>
      <c r="D22" s="1" t="s">
        <v>18</v>
      </c>
      <c r="E22" s="1"/>
      <c r="F22" s="1"/>
      <c r="G22" s="1" t="s">
        <v>19</v>
      </c>
      <c r="H22" s="1"/>
      <c r="I22" s="1"/>
      <c r="J22" s="22" t="s">
        <v>20</v>
      </c>
      <c r="K22" s="1" t="s">
        <v>21</v>
      </c>
      <c r="L22" s="1"/>
      <c r="M22" s="1"/>
      <c r="N22" s="1"/>
      <c r="O22" s="1" t="s">
        <v>22</v>
      </c>
      <c r="P22" s="1"/>
      <c r="Q22" s="22" t="s">
        <v>23</v>
      </c>
      <c r="R22" s="1" t="s">
        <v>24</v>
      </c>
      <c r="S22" s="1"/>
      <c r="T22" s="1" t="s">
        <v>25</v>
      </c>
      <c r="U22" s="1"/>
      <c r="V22" s="2" t="s">
        <v>26</v>
      </c>
    </row>
    <row r="23" spans="1:22" ht="38.25" x14ac:dyDescent="0.25">
      <c r="A23" s="5"/>
      <c r="B23" s="3"/>
      <c r="C23" s="2"/>
      <c r="D23" s="23" t="s">
        <v>27</v>
      </c>
      <c r="E23" s="23" t="s">
        <v>28</v>
      </c>
      <c r="F23" s="23" t="s">
        <v>29</v>
      </c>
      <c r="G23" s="23" t="s">
        <v>27</v>
      </c>
      <c r="H23" s="23" t="s">
        <v>28</v>
      </c>
      <c r="I23" s="23" t="s">
        <v>29</v>
      </c>
      <c r="J23" s="23" t="s">
        <v>27</v>
      </c>
      <c r="K23" s="23" t="s">
        <v>30</v>
      </c>
      <c r="L23" s="23" t="s">
        <v>27</v>
      </c>
      <c r="M23" s="23" t="s">
        <v>28</v>
      </c>
      <c r="N23" s="23" t="s">
        <v>29</v>
      </c>
      <c r="O23" s="23" t="s">
        <v>27</v>
      </c>
      <c r="P23" s="23" t="s">
        <v>28</v>
      </c>
      <c r="Q23" s="23"/>
      <c r="R23" s="23" t="s">
        <v>27</v>
      </c>
      <c r="S23" s="23" t="s">
        <v>28</v>
      </c>
      <c r="T23" s="23" t="s">
        <v>27</v>
      </c>
      <c r="U23" s="23" t="s">
        <v>31</v>
      </c>
      <c r="V23" s="2"/>
    </row>
    <row r="24" spans="1:22" ht="24.6" customHeight="1" x14ac:dyDescent="0.25">
      <c r="A24" s="24">
        <v>45658</v>
      </c>
      <c r="B24" s="25">
        <v>3091891.52</v>
      </c>
      <c r="C24" s="25">
        <v>3091891.52</v>
      </c>
      <c r="D24" s="25">
        <v>20552199.359999999</v>
      </c>
      <c r="E24" s="25"/>
      <c r="F24" s="25"/>
      <c r="G24" s="25">
        <v>5886179.75</v>
      </c>
      <c r="H24" s="25"/>
      <c r="I24" s="25"/>
      <c r="J24" s="26"/>
      <c r="K24" s="27">
        <v>45658</v>
      </c>
      <c r="L24" s="28">
        <v>2956877.95</v>
      </c>
      <c r="M24" s="28"/>
      <c r="N24" s="28"/>
      <c r="O24" s="28"/>
      <c r="P24" s="28"/>
      <c r="Q24" s="28"/>
      <c r="R24" s="28">
        <v>95442.8</v>
      </c>
      <c r="S24" s="28"/>
      <c r="T24" s="28">
        <v>33898.94</v>
      </c>
      <c r="U24" s="28"/>
      <c r="V24" s="29">
        <f>L24+M24+N24+R24+S24+T24+U24</f>
        <v>3086219.69</v>
      </c>
    </row>
    <row r="25" spans="1:22" ht="24.6" customHeight="1" x14ac:dyDescent="0.25">
      <c r="A25" s="24">
        <v>45689</v>
      </c>
      <c r="B25" s="25">
        <v>3107785.82</v>
      </c>
      <c r="C25" s="25">
        <v>3107785.82</v>
      </c>
      <c r="D25" s="25">
        <v>37013.57</v>
      </c>
      <c r="E25" s="25"/>
      <c r="F25" s="25"/>
      <c r="G25" s="25">
        <v>2986315.37</v>
      </c>
      <c r="H25" s="25"/>
      <c r="I25" s="25"/>
      <c r="J25" s="26"/>
      <c r="K25" s="27">
        <v>45689</v>
      </c>
      <c r="L25" s="28">
        <v>2929301.8</v>
      </c>
      <c r="M25" s="28"/>
      <c r="N25" s="28"/>
      <c r="O25" s="28"/>
      <c r="P25" s="28"/>
      <c r="Q25" s="28"/>
      <c r="R25" s="28">
        <v>25163.57</v>
      </c>
      <c r="S25" s="28"/>
      <c r="T25" s="28"/>
      <c r="U25" s="28"/>
      <c r="V25" s="29">
        <v>2954465.37</v>
      </c>
    </row>
    <row r="26" spans="1:22" ht="24.6" customHeight="1" x14ac:dyDescent="0.25">
      <c r="A26" s="24">
        <v>45689</v>
      </c>
      <c r="B26" s="25"/>
      <c r="C26" s="25"/>
      <c r="D26" s="25"/>
      <c r="E26" s="25"/>
      <c r="F26" s="25"/>
      <c r="G26" s="25"/>
      <c r="H26" s="25"/>
      <c r="I26" s="25"/>
      <c r="J26" s="30"/>
      <c r="K26" s="27">
        <v>45658</v>
      </c>
      <c r="L26" s="28">
        <v>37013.57</v>
      </c>
      <c r="M26" s="28"/>
      <c r="N26" s="28"/>
      <c r="O26" s="28"/>
      <c r="P26" s="28"/>
      <c r="Q26" s="28"/>
      <c r="R26" s="28"/>
      <c r="S26" s="28"/>
      <c r="T26" s="28"/>
      <c r="U26" s="28"/>
      <c r="V26" s="29">
        <v>37013.57</v>
      </c>
    </row>
    <row r="27" spans="1:22" ht="24.6" customHeight="1" x14ac:dyDescent="0.25">
      <c r="A27" s="24">
        <v>45689</v>
      </c>
      <c r="B27" s="25"/>
      <c r="C27" s="25"/>
      <c r="D27" s="25"/>
      <c r="E27" s="25"/>
      <c r="F27" s="25"/>
      <c r="G27" s="25"/>
      <c r="H27" s="25"/>
      <c r="I27" s="25"/>
      <c r="J27" s="30"/>
      <c r="K27" s="27">
        <v>45717</v>
      </c>
      <c r="L27" s="28">
        <v>713749.5</v>
      </c>
      <c r="M27" s="28"/>
      <c r="N27" s="28"/>
      <c r="O27" s="28"/>
      <c r="P27" s="28"/>
      <c r="Q27" s="28"/>
      <c r="R27" s="28"/>
      <c r="S27" s="28"/>
      <c r="T27" s="28"/>
      <c r="U27" s="28"/>
      <c r="V27" s="29">
        <v>713749.5</v>
      </c>
    </row>
    <row r="28" spans="1:22" ht="24.6" customHeight="1" x14ac:dyDescent="0.25">
      <c r="A28" s="24" t="s">
        <v>32</v>
      </c>
      <c r="B28" s="25">
        <v>3107740.37</v>
      </c>
      <c r="C28" s="25">
        <v>3107740.37</v>
      </c>
      <c r="D28" s="25">
        <v>38484.019999999997</v>
      </c>
      <c r="E28" s="25"/>
      <c r="F28" s="25"/>
      <c r="G28" s="25">
        <v>3054699.42</v>
      </c>
      <c r="H28" s="25"/>
      <c r="I28" s="25"/>
      <c r="J28" s="31"/>
      <c r="K28" s="27" t="s">
        <v>33</v>
      </c>
      <c r="L28" s="28">
        <v>54498.22</v>
      </c>
      <c r="M28" s="28"/>
      <c r="N28" s="28"/>
      <c r="O28" s="28"/>
      <c r="P28" s="28"/>
      <c r="Q28" s="28"/>
      <c r="R28" s="28">
        <v>8881.7800000000007</v>
      </c>
      <c r="S28" s="28"/>
      <c r="T28" s="28">
        <v>20872.14</v>
      </c>
      <c r="U28" s="28"/>
      <c r="V28" s="29">
        <f>L28+R28+T28</f>
        <v>84252.14</v>
      </c>
    </row>
    <row r="29" spans="1:22" ht="24.6" customHeight="1" x14ac:dyDescent="0.25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30"/>
      <c r="K29" s="27">
        <v>45658</v>
      </c>
      <c r="L29" s="28">
        <v>11225.3</v>
      </c>
      <c r="M29" s="28"/>
      <c r="N29" s="28"/>
      <c r="O29" s="28"/>
      <c r="P29" s="28"/>
      <c r="Q29" s="28"/>
      <c r="R29" s="28"/>
      <c r="S29" s="28"/>
      <c r="T29" s="28"/>
      <c r="U29" s="28"/>
      <c r="V29" s="28">
        <v>11225.3</v>
      </c>
    </row>
    <row r="30" spans="1:22" ht="24.6" customHeight="1" x14ac:dyDescent="0.25">
      <c r="A30" s="24" t="s">
        <v>32</v>
      </c>
      <c r="B30" s="25"/>
      <c r="C30" s="25"/>
      <c r="D30" s="25"/>
      <c r="E30" s="25"/>
      <c r="F30" s="25"/>
      <c r="G30" s="25"/>
      <c r="H30" s="25"/>
      <c r="I30" s="25"/>
      <c r="J30" s="30"/>
      <c r="K30" s="27">
        <v>45689</v>
      </c>
      <c r="L30" s="28">
        <v>38484.019999999997</v>
      </c>
      <c r="M30" s="28"/>
      <c r="N30" s="28"/>
      <c r="O30" s="28"/>
      <c r="P30" s="28"/>
      <c r="Q30" s="28"/>
      <c r="R30" s="28"/>
      <c r="S30" s="28"/>
      <c r="T30" s="28"/>
      <c r="U30" s="28"/>
      <c r="V30" s="28">
        <v>38484.019999999997</v>
      </c>
    </row>
    <row r="31" spans="1:22" ht="24.6" customHeight="1" x14ac:dyDescent="0.25">
      <c r="A31" s="24" t="s">
        <v>32</v>
      </c>
      <c r="B31" s="25"/>
      <c r="C31" s="25"/>
      <c r="D31" s="25"/>
      <c r="E31" s="25"/>
      <c r="F31" s="25"/>
      <c r="G31" s="25"/>
      <c r="H31" s="25"/>
      <c r="I31" s="25"/>
      <c r="J31" s="30"/>
      <c r="K31" s="27">
        <v>45717</v>
      </c>
      <c r="L31" s="28">
        <v>2235552.2999999998</v>
      </c>
      <c r="M31" s="28"/>
      <c r="N31" s="28"/>
      <c r="O31" s="28"/>
      <c r="P31" s="28"/>
      <c r="Q31" s="28"/>
      <c r="R31" s="28"/>
      <c r="S31" s="28"/>
      <c r="T31" s="28"/>
      <c r="U31" s="28"/>
      <c r="V31" s="28">
        <v>2235552.2999999998</v>
      </c>
    </row>
    <row r="32" spans="1:22" ht="24.6" customHeight="1" x14ac:dyDescent="0.25">
      <c r="A32" s="24" t="s">
        <v>32</v>
      </c>
      <c r="B32" s="25"/>
      <c r="C32" s="25"/>
      <c r="D32" s="25"/>
      <c r="E32" s="25"/>
      <c r="F32" s="25"/>
      <c r="G32" s="25"/>
      <c r="H32" s="25"/>
      <c r="I32" s="25"/>
      <c r="J32" s="30"/>
      <c r="K32" s="27" t="s">
        <v>33</v>
      </c>
      <c r="L32" s="28">
        <v>1190.08</v>
      </c>
      <c r="M32" s="28"/>
      <c r="N32" s="28"/>
      <c r="O32" s="28"/>
      <c r="P32" s="28"/>
      <c r="Q32" s="28"/>
      <c r="R32" s="28"/>
      <c r="S32" s="28"/>
      <c r="T32" s="28"/>
      <c r="U32" s="28"/>
      <c r="V32" s="28">
        <v>1190.08</v>
      </c>
    </row>
    <row r="33" spans="1:22" ht="24.6" customHeight="1" x14ac:dyDescent="0.25">
      <c r="A33" s="24">
        <v>45748</v>
      </c>
      <c r="B33" s="25">
        <v>3108326.73</v>
      </c>
      <c r="C33" s="25">
        <v>3108326.73</v>
      </c>
      <c r="D33" s="25">
        <v>38438.57</v>
      </c>
      <c r="E33" s="25"/>
      <c r="F33" s="25"/>
      <c r="G33" s="25">
        <v>3258826.77</v>
      </c>
      <c r="H33" s="25"/>
      <c r="I33" s="25"/>
      <c r="J33" s="32">
        <v>120000</v>
      </c>
      <c r="K33" s="27">
        <v>45748</v>
      </c>
      <c r="L33" s="28">
        <v>102310.06</v>
      </c>
      <c r="M33" s="28"/>
      <c r="N33" s="28"/>
      <c r="O33" s="28"/>
      <c r="P33" s="28"/>
      <c r="Q33" s="28"/>
      <c r="R33" s="28"/>
      <c r="S33" s="28"/>
      <c r="T33" s="28">
        <v>383319.72</v>
      </c>
      <c r="U33" s="28"/>
      <c r="V33" s="28">
        <v>485629.78</v>
      </c>
    </row>
    <row r="34" spans="1:22" ht="24.6" customHeight="1" x14ac:dyDescent="0.25">
      <c r="A34" s="24">
        <v>45748</v>
      </c>
      <c r="B34" s="25"/>
      <c r="C34" s="25"/>
      <c r="D34" s="25"/>
      <c r="E34" s="25"/>
      <c r="F34" s="25"/>
      <c r="G34" s="25"/>
      <c r="H34" s="25"/>
      <c r="I34" s="25"/>
      <c r="J34" s="30"/>
      <c r="K34" s="27">
        <v>45748</v>
      </c>
      <c r="L34" s="28">
        <v>2133242.25</v>
      </c>
      <c r="M34" s="28"/>
      <c r="N34" s="28"/>
      <c r="O34" s="28"/>
      <c r="P34" s="28"/>
      <c r="Q34" s="28"/>
      <c r="R34" s="28"/>
      <c r="S34" s="28"/>
      <c r="T34" s="28"/>
      <c r="U34" s="28"/>
      <c r="V34" s="28">
        <v>2133242.25</v>
      </c>
    </row>
    <row r="35" spans="1:22" ht="24.6" customHeight="1" x14ac:dyDescent="0.25">
      <c r="A35" s="24">
        <v>45748</v>
      </c>
      <c r="B35" s="25"/>
      <c r="C35" s="25"/>
      <c r="D35" s="25"/>
      <c r="E35" s="25"/>
      <c r="F35" s="25"/>
      <c r="G35" s="25"/>
      <c r="H35" s="25"/>
      <c r="I35" s="25"/>
      <c r="J35" s="30"/>
      <c r="K35" s="27">
        <v>45717</v>
      </c>
      <c r="L35" s="28">
        <v>38438.57</v>
      </c>
      <c r="M35" s="28"/>
      <c r="N35" s="28"/>
      <c r="O35" s="28"/>
      <c r="P35" s="28"/>
      <c r="Q35" s="28"/>
      <c r="R35" s="28"/>
      <c r="S35" s="28"/>
      <c r="T35" s="28"/>
      <c r="U35" s="28"/>
      <c r="V35" s="28">
        <v>38438.57</v>
      </c>
    </row>
    <row r="36" spans="1:22" ht="24.6" customHeight="1" x14ac:dyDescent="0.25">
      <c r="A36" s="24">
        <v>45748</v>
      </c>
      <c r="B36" s="25"/>
      <c r="C36" s="25"/>
      <c r="D36" s="25"/>
      <c r="E36" s="25"/>
      <c r="F36" s="25"/>
      <c r="G36" s="25"/>
      <c r="H36" s="25"/>
      <c r="I36" s="25"/>
      <c r="J36" s="30"/>
      <c r="K36" s="27">
        <v>45689</v>
      </c>
      <c r="L36" s="28">
        <v>128740.57</v>
      </c>
      <c r="M36" s="28"/>
      <c r="N36" s="28"/>
      <c r="O36" s="28"/>
      <c r="P36" s="28"/>
      <c r="Q36" s="28"/>
      <c r="R36" s="28"/>
      <c r="S36" s="28"/>
      <c r="T36" s="28"/>
      <c r="U36" s="28"/>
      <c r="V36" s="28">
        <v>128740.57</v>
      </c>
    </row>
    <row r="37" spans="1:22" ht="24.6" customHeight="1" x14ac:dyDescent="0.25">
      <c r="A37" s="24">
        <v>45748</v>
      </c>
      <c r="B37" s="25"/>
      <c r="C37" s="25"/>
      <c r="D37" s="25"/>
      <c r="E37" s="25"/>
      <c r="F37" s="25"/>
      <c r="G37" s="25"/>
      <c r="H37" s="25"/>
      <c r="I37" s="25"/>
      <c r="J37" s="30"/>
      <c r="K37" s="27">
        <v>45689</v>
      </c>
      <c r="L37" s="28">
        <v>11259.43</v>
      </c>
      <c r="M37" s="28"/>
      <c r="N37" s="28"/>
      <c r="O37" s="28"/>
      <c r="P37" s="28"/>
      <c r="Q37" s="28"/>
      <c r="R37" s="28"/>
      <c r="S37" s="28"/>
      <c r="T37" s="28"/>
      <c r="U37" s="28"/>
      <c r="V37" s="28">
        <v>11259.43</v>
      </c>
    </row>
    <row r="38" spans="1:22" ht="24.6" customHeight="1" x14ac:dyDescent="0.25">
      <c r="A38" s="24">
        <v>45748</v>
      </c>
      <c r="B38" s="25"/>
      <c r="C38" s="25"/>
      <c r="D38" s="25"/>
      <c r="E38" s="25"/>
      <c r="F38" s="25"/>
      <c r="G38" s="25"/>
      <c r="H38" s="25"/>
      <c r="I38" s="25"/>
      <c r="J38" s="30"/>
      <c r="K38" s="27">
        <v>45778</v>
      </c>
      <c r="L38" s="28">
        <v>2335552.31</v>
      </c>
      <c r="M38" s="28"/>
      <c r="N38" s="28"/>
      <c r="O38" s="28"/>
      <c r="P38" s="28"/>
      <c r="Q38" s="28"/>
      <c r="R38" s="28"/>
      <c r="S38" s="28"/>
      <c r="T38" s="28"/>
      <c r="U38" s="28"/>
      <c r="V38" s="28">
        <v>2335552.31</v>
      </c>
    </row>
    <row r="39" spans="1:22" ht="24.6" customHeight="1" x14ac:dyDescent="0.25">
      <c r="A39" s="24">
        <v>45748</v>
      </c>
      <c r="B39" s="25"/>
      <c r="C39" s="25"/>
      <c r="D39" s="25"/>
      <c r="E39" s="25"/>
      <c r="F39" s="25"/>
      <c r="G39" s="25"/>
      <c r="H39" s="25"/>
      <c r="I39" s="25"/>
      <c r="J39" s="30"/>
      <c r="K39" s="27">
        <v>45748</v>
      </c>
      <c r="L39" s="28">
        <v>713749.49</v>
      </c>
      <c r="M39" s="28"/>
      <c r="N39" s="28"/>
      <c r="O39" s="28"/>
      <c r="P39" s="28"/>
      <c r="Q39" s="28"/>
      <c r="R39" s="28"/>
      <c r="S39" s="28"/>
      <c r="T39" s="28"/>
      <c r="U39" s="28"/>
      <c r="V39" s="28">
        <v>713749.49</v>
      </c>
    </row>
    <row r="40" spans="1:22" ht="24.6" customHeight="1" x14ac:dyDescent="0.25">
      <c r="A40" s="24">
        <v>45748</v>
      </c>
      <c r="B40" s="25"/>
      <c r="C40" s="25"/>
      <c r="D40" s="25"/>
      <c r="E40" s="25"/>
      <c r="F40" s="25"/>
      <c r="G40" s="25"/>
      <c r="H40" s="25"/>
      <c r="I40" s="25"/>
      <c r="J40" s="30"/>
      <c r="K40" s="27">
        <v>45778</v>
      </c>
      <c r="L40" s="28">
        <v>713749.49</v>
      </c>
      <c r="M40" s="28"/>
      <c r="N40" s="28"/>
      <c r="O40" s="28"/>
      <c r="P40" s="28"/>
      <c r="Q40" s="28"/>
      <c r="R40" s="28"/>
      <c r="S40" s="28"/>
      <c r="T40" s="28"/>
      <c r="U40" s="28"/>
      <c r="V40" s="28">
        <v>713749.49</v>
      </c>
    </row>
    <row r="41" spans="1:22" ht="24.6" customHeight="1" x14ac:dyDescent="0.25">
      <c r="A41" s="24">
        <v>45748</v>
      </c>
      <c r="B41" s="25"/>
      <c r="C41" s="25"/>
      <c r="D41" s="25"/>
      <c r="E41" s="25"/>
      <c r="F41" s="25"/>
      <c r="G41" s="25"/>
      <c r="H41" s="25"/>
      <c r="I41" s="25"/>
      <c r="J41" s="30"/>
      <c r="K41" s="27">
        <v>45658</v>
      </c>
      <c r="L41" s="28">
        <v>31086.400000000001</v>
      </c>
      <c r="M41" s="28"/>
      <c r="N41" s="28"/>
      <c r="O41" s="28"/>
      <c r="P41" s="28"/>
      <c r="Q41" s="28"/>
      <c r="R41" s="28"/>
      <c r="S41" s="28"/>
      <c r="T41" s="28"/>
      <c r="U41" s="28"/>
      <c r="V41" s="28">
        <v>31086.400000000001</v>
      </c>
    </row>
    <row r="42" spans="1:22" ht="24.6" customHeight="1" x14ac:dyDescent="0.25">
      <c r="A42" s="24">
        <v>45778</v>
      </c>
      <c r="B42" s="25">
        <v>3109901.73</v>
      </c>
      <c r="C42" s="25">
        <v>3109901.73</v>
      </c>
      <c r="D42" s="25">
        <v>13835810.18</v>
      </c>
      <c r="E42" s="25">
        <v>97200</v>
      </c>
      <c r="F42" s="25"/>
      <c r="G42" s="25">
        <v>15322145.369999999</v>
      </c>
      <c r="H42" s="25"/>
      <c r="I42" s="25"/>
      <c r="J42" s="30">
        <v>20000</v>
      </c>
      <c r="K42" s="27">
        <v>45717</v>
      </c>
      <c r="L42" s="28">
        <v>108456.35</v>
      </c>
      <c r="M42" s="28"/>
      <c r="N42" s="28"/>
      <c r="O42" s="28"/>
      <c r="P42" s="28"/>
      <c r="Q42" s="28"/>
      <c r="R42" s="28"/>
      <c r="S42" s="28"/>
      <c r="T42" s="28"/>
      <c r="U42" s="28"/>
      <c r="V42" s="28">
        <v>108456.35</v>
      </c>
    </row>
    <row r="43" spans="1:22" ht="24.6" customHeight="1" x14ac:dyDescent="0.25">
      <c r="A43" s="24">
        <v>45778</v>
      </c>
      <c r="B43" s="25"/>
      <c r="C43" s="25"/>
      <c r="D43" s="25"/>
      <c r="E43" s="25"/>
      <c r="F43" s="25"/>
      <c r="G43" s="25"/>
      <c r="H43" s="25"/>
      <c r="I43" s="25"/>
      <c r="J43" s="30"/>
      <c r="K43" s="27">
        <v>45717</v>
      </c>
      <c r="L43" s="28">
        <v>11543.65</v>
      </c>
      <c r="M43" s="28"/>
      <c r="N43" s="28"/>
      <c r="O43" s="28"/>
      <c r="P43" s="28"/>
      <c r="Q43" s="28"/>
      <c r="R43" s="28"/>
      <c r="S43" s="28"/>
      <c r="T43" s="28"/>
      <c r="U43" s="28"/>
      <c r="V43" s="28">
        <v>11543.65</v>
      </c>
    </row>
    <row r="44" spans="1:22" ht="24.6" customHeight="1" x14ac:dyDescent="0.25">
      <c r="A44" s="24">
        <v>45778</v>
      </c>
      <c r="B44" s="25"/>
      <c r="C44" s="25"/>
      <c r="D44" s="25"/>
      <c r="E44" s="25"/>
      <c r="F44" s="25"/>
      <c r="G44" s="25"/>
      <c r="H44" s="25"/>
      <c r="I44" s="25"/>
      <c r="J44" s="30"/>
      <c r="K44" s="27">
        <v>45748</v>
      </c>
      <c r="L44" s="28">
        <v>39024.93</v>
      </c>
      <c r="M44" s="28"/>
      <c r="N44" s="28"/>
      <c r="O44" s="28"/>
      <c r="P44" s="28"/>
      <c r="Q44" s="28"/>
      <c r="R44" s="28"/>
      <c r="S44" s="28"/>
      <c r="T44" s="28"/>
      <c r="U44" s="28"/>
      <c r="V44" s="28">
        <v>39024.93</v>
      </c>
    </row>
    <row r="45" spans="1:22" ht="24.6" customHeight="1" x14ac:dyDescent="0.25">
      <c r="A45" s="24">
        <v>45778</v>
      </c>
      <c r="B45" s="25"/>
      <c r="C45" s="25"/>
      <c r="D45" s="25"/>
      <c r="E45" s="25"/>
      <c r="F45" s="25"/>
      <c r="G45" s="25"/>
      <c r="H45" s="25"/>
      <c r="I45" s="25"/>
      <c r="J45" s="30"/>
      <c r="K45" s="27">
        <v>45748</v>
      </c>
      <c r="L45" s="28">
        <v>11492.55</v>
      </c>
      <c r="M45" s="28"/>
      <c r="N45" s="28"/>
      <c r="O45" s="28"/>
      <c r="P45" s="28"/>
      <c r="Q45" s="28"/>
      <c r="R45" s="28"/>
      <c r="S45" s="28"/>
      <c r="T45" s="28"/>
      <c r="U45" s="28"/>
      <c r="V45" s="28">
        <v>11492.55</v>
      </c>
    </row>
    <row r="46" spans="1:22" ht="24.6" customHeight="1" x14ac:dyDescent="0.25">
      <c r="A46" s="24">
        <v>45778</v>
      </c>
      <c r="B46" s="25"/>
      <c r="C46" s="25"/>
      <c r="D46" s="25"/>
      <c r="E46" s="25"/>
      <c r="F46" s="25"/>
      <c r="G46" s="25"/>
      <c r="H46" s="25"/>
      <c r="I46" s="25"/>
      <c r="J46" s="30"/>
      <c r="K46" s="27">
        <v>45748</v>
      </c>
      <c r="L46" s="28">
        <v>108507.45</v>
      </c>
      <c r="M46" s="28"/>
      <c r="N46" s="28"/>
      <c r="O46" s="28"/>
      <c r="P46" s="28"/>
      <c r="Q46" s="28"/>
      <c r="R46" s="28"/>
      <c r="S46" s="28"/>
      <c r="T46" s="28"/>
      <c r="U46" s="28"/>
      <c r="V46" s="28">
        <v>108507.45</v>
      </c>
    </row>
    <row r="47" spans="1:22" ht="18.95" customHeight="1" x14ac:dyDescent="0.25">
      <c r="A47" s="33"/>
      <c r="B47" s="34">
        <f>B24+B25+B28+B33+B42</f>
        <v>15525646.170000002</v>
      </c>
      <c r="C47" s="34">
        <f>C24+C25+C28+C33+C42</f>
        <v>15525646.170000002</v>
      </c>
      <c r="D47" s="34">
        <f>D24+D25+D28+D33+D42</f>
        <v>34501945.700000003</v>
      </c>
      <c r="E47" s="34"/>
      <c r="F47" s="34">
        <f>SUM(F24:F24)</f>
        <v>0</v>
      </c>
      <c r="G47" s="34">
        <f>G24+G25+G28+G33+G42</f>
        <v>30508166.68</v>
      </c>
      <c r="H47" s="34">
        <f>SUM(H24:H24)</f>
        <v>0</v>
      </c>
      <c r="I47" s="34">
        <f>SUM(I24:I24)</f>
        <v>0</v>
      </c>
      <c r="J47" s="34">
        <v>140000</v>
      </c>
      <c r="K47" s="34"/>
      <c r="L47" s="34">
        <f>L24+L25+L26+L27+L28+L29+L30+L31+L32+L33+L34+L35+L36+L37+L38+L39+L40+L41+L42+L43+L44+L45+L46</f>
        <v>15465046.240000002</v>
      </c>
      <c r="M47" s="34">
        <f>SUM(M24:M24)</f>
        <v>0</v>
      </c>
      <c r="N47" s="34">
        <f>SUM(N24:N24)</f>
        <v>0</v>
      </c>
      <c r="O47" s="34">
        <f>SUM(O24:O24)</f>
        <v>0</v>
      </c>
      <c r="P47" s="34">
        <f>SUM(P24:P24)</f>
        <v>0</v>
      </c>
      <c r="Q47" s="34">
        <f>SUM(Q24:Q24)</f>
        <v>0</v>
      </c>
      <c r="R47" s="34">
        <f>R24+R25+R28</f>
        <v>129488.15</v>
      </c>
      <c r="S47" s="34">
        <f>SUM(S24:S24)</f>
        <v>0</v>
      </c>
      <c r="T47" s="34">
        <f>T24+T28+T33</f>
        <v>438090.8</v>
      </c>
      <c r="U47" s="34">
        <f>SUM(U24:U24)</f>
        <v>0</v>
      </c>
      <c r="V47" s="34">
        <f>SUM(V24:V46)</f>
        <v>16032625.190000001</v>
      </c>
    </row>
    <row r="48" spans="1:22" x14ac:dyDescent="0.25">
      <c r="A48" s="35"/>
      <c r="B48" s="35"/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44.25" customHeight="1" x14ac:dyDescent="0.25">
      <c r="A49" s="52" t="s">
        <v>34</v>
      </c>
      <c r="B49" s="52"/>
      <c r="C49" s="52"/>
      <c r="D49" s="52"/>
      <c r="E49" s="52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" customHeight="1" x14ac:dyDescent="0.25">
      <c r="A50" s="53" t="s">
        <v>35</v>
      </c>
      <c r="B50" s="53"/>
      <c r="C50" s="53"/>
      <c r="D50" s="53"/>
      <c r="E50" s="53"/>
      <c r="F50" s="35"/>
      <c r="G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x14ac:dyDescent="0.25">
      <c r="A51" s="53"/>
      <c r="B51" s="53"/>
      <c r="C51" s="53"/>
      <c r="D51" s="53"/>
      <c r="E51" s="53"/>
      <c r="F51" s="35"/>
      <c r="G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27" customHeight="1" x14ac:dyDescent="0.25">
      <c r="A52" s="54" t="s">
        <v>36</v>
      </c>
      <c r="B52" s="54"/>
      <c r="C52" s="54"/>
      <c r="D52" s="54"/>
      <c r="E52" s="54"/>
      <c r="F52" s="35"/>
      <c r="G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" customHeight="1" x14ac:dyDescent="0.25">
      <c r="A53" s="54" t="s">
        <v>37</v>
      </c>
      <c r="B53" s="54"/>
      <c r="C53" s="54"/>
      <c r="D53" s="54"/>
      <c r="E53" s="5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15" customHeight="1" x14ac:dyDescent="0.25">
      <c r="A54" s="54" t="s">
        <v>38</v>
      </c>
      <c r="B54" s="54"/>
      <c r="C54" s="54"/>
      <c r="D54" s="54"/>
      <c r="E54" s="5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5" customHeight="1" x14ac:dyDescent="0.25">
      <c r="A55" s="54" t="s">
        <v>39</v>
      </c>
      <c r="B55" s="54"/>
      <c r="C55" s="54"/>
      <c r="D55" s="54"/>
      <c r="E55" s="5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5" customHeight="1" x14ac:dyDescent="0.25">
      <c r="A56" s="54" t="s">
        <v>40</v>
      </c>
      <c r="B56" s="54"/>
      <c r="C56" s="54"/>
      <c r="D56" s="54"/>
      <c r="E56" s="5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x14ac:dyDescent="0.25">
      <c r="A57" s="35"/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5" customHeight="1" x14ac:dyDescent="0.25">
      <c r="A58" s="52" t="s">
        <v>41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51" customHeight="1" x14ac:dyDescent="0.25">
      <c r="A59" s="53" t="s">
        <v>35</v>
      </c>
      <c r="B59" s="53"/>
      <c r="C59" s="53"/>
      <c r="D59" s="53"/>
      <c r="E59" s="53"/>
      <c r="F59" s="37" t="s">
        <v>42</v>
      </c>
      <c r="G59" s="37" t="s">
        <v>43</v>
      </c>
      <c r="H59" s="37" t="s">
        <v>44</v>
      </c>
      <c r="I59" s="37" t="s">
        <v>45</v>
      </c>
      <c r="J59" s="37" t="s">
        <v>46</v>
      </c>
      <c r="K59" s="37" t="s">
        <v>47</v>
      </c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5" hidden="1" customHeight="1" x14ac:dyDescent="0.25">
      <c r="A60" s="54" t="s">
        <v>48</v>
      </c>
      <c r="B60" s="54"/>
      <c r="C60" s="54"/>
      <c r="D60" s="54"/>
      <c r="E60" s="54"/>
      <c r="F60" s="38"/>
      <c r="G60" s="39"/>
      <c r="H60" s="40"/>
      <c r="I60" s="27"/>
      <c r="J60" s="27"/>
      <c r="K60" s="39"/>
      <c r="L60" s="55"/>
      <c r="M60" s="55"/>
      <c r="N60" s="55"/>
      <c r="O60" s="55"/>
      <c r="P60" s="55"/>
      <c r="Q60" s="35"/>
      <c r="R60" s="35"/>
      <c r="S60" s="35"/>
      <c r="T60" s="35"/>
      <c r="U60" s="35"/>
      <c r="V60" s="35"/>
    </row>
    <row r="61" spans="1:22" ht="15" hidden="1" customHeight="1" x14ac:dyDescent="0.25">
      <c r="A61" s="54" t="s">
        <v>48</v>
      </c>
      <c r="B61" s="54"/>
      <c r="C61" s="54"/>
      <c r="D61" s="54"/>
      <c r="E61" s="54"/>
      <c r="F61" s="41"/>
      <c r="G61" s="39"/>
      <c r="H61" s="40"/>
      <c r="I61" s="27"/>
      <c r="J61" s="27"/>
      <c r="K61" s="39"/>
      <c r="L61" s="55"/>
      <c r="M61" s="55"/>
      <c r="N61" s="55"/>
      <c r="O61" s="55"/>
      <c r="P61" s="55"/>
      <c r="Q61" s="35"/>
      <c r="R61" s="35"/>
      <c r="S61" s="35"/>
      <c r="T61" s="35"/>
      <c r="U61" s="35"/>
      <c r="V61" s="35"/>
    </row>
    <row r="62" spans="1:22" ht="55.5" hidden="1" customHeight="1" x14ac:dyDescent="0.25">
      <c r="A62" s="54" t="s">
        <v>49</v>
      </c>
      <c r="B62" s="54"/>
      <c r="C62" s="54"/>
      <c r="D62" s="54"/>
      <c r="E62" s="54"/>
      <c r="F62" s="42"/>
      <c r="G62" s="39"/>
      <c r="H62" s="40"/>
      <c r="I62" s="27"/>
      <c r="J62" s="27"/>
      <c r="K62" s="39"/>
      <c r="L62" s="43"/>
      <c r="M62" s="43"/>
      <c r="N62" s="43"/>
      <c r="O62" s="43"/>
      <c r="P62" s="43"/>
      <c r="Q62" s="35"/>
      <c r="R62" s="35"/>
      <c r="S62" s="35"/>
      <c r="T62" s="35"/>
      <c r="U62" s="35"/>
      <c r="V62" s="35"/>
    </row>
    <row r="63" spans="1:22" ht="33.6" customHeight="1" x14ac:dyDescent="0.25">
      <c r="A63" s="56" t="s">
        <v>50</v>
      </c>
      <c r="B63" s="56"/>
      <c r="C63" s="56"/>
      <c r="D63" s="56"/>
      <c r="E63" s="56"/>
      <c r="F63" s="44">
        <v>120000</v>
      </c>
      <c r="G63" s="45" t="s">
        <v>51</v>
      </c>
      <c r="H63" s="45">
        <v>202400010044191</v>
      </c>
      <c r="I63" s="27">
        <v>45748</v>
      </c>
      <c r="J63" s="27">
        <v>45748</v>
      </c>
      <c r="K63" s="46" t="s">
        <v>52</v>
      </c>
      <c r="L63" s="43"/>
      <c r="M63" s="43"/>
      <c r="N63" s="43"/>
      <c r="O63" s="43"/>
      <c r="P63" s="43"/>
      <c r="Q63" s="35"/>
      <c r="R63" s="35"/>
      <c r="S63" s="35"/>
      <c r="T63" s="35"/>
      <c r="U63" s="35"/>
      <c r="V63" s="35"/>
    </row>
    <row r="64" spans="1:22" ht="33.6" customHeight="1" x14ac:dyDescent="0.25">
      <c r="A64" s="56" t="s">
        <v>50</v>
      </c>
      <c r="B64" s="56"/>
      <c r="C64" s="56"/>
      <c r="D64" s="56"/>
      <c r="E64" s="56"/>
      <c r="F64" s="44">
        <v>20000</v>
      </c>
      <c r="G64" s="45" t="s">
        <v>51</v>
      </c>
      <c r="H64" s="45">
        <v>202400010044191</v>
      </c>
      <c r="I64" s="27">
        <v>45778</v>
      </c>
      <c r="J64" s="27">
        <v>45778</v>
      </c>
      <c r="K64" s="46" t="s">
        <v>52</v>
      </c>
      <c r="L64" s="43"/>
      <c r="M64" s="43"/>
      <c r="N64" s="43"/>
      <c r="O64" s="43"/>
      <c r="P64" s="43"/>
      <c r="Q64" s="35"/>
      <c r="R64" s="35"/>
      <c r="S64" s="35"/>
      <c r="T64" s="35"/>
      <c r="U64" s="35"/>
      <c r="V64" s="35"/>
    </row>
    <row r="65" spans="1:22" ht="23.25" customHeight="1" x14ac:dyDescent="0.25">
      <c r="A65" s="57" t="s">
        <v>53</v>
      </c>
      <c r="B65" s="57"/>
      <c r="C65" s="57"/>
      <c r="D65" s="57"/>
      <c r="E65" s="57"/>
      <c r="F65" s="47">
        <v>140000</v>
      </c>
      <c r="G65" s="48"/>
      <c r="H65" s="48"/>
      <c r="I65" s="48"/>
      <c r="J65" s="48"/>
      <c r="K65" s="48"/>
      <c r="L65" s="35"/>
      <c r="M65" s="35"/>
      <c r="N65" s="35"/>
      <c r="O65" s="35"/>
      <c r="P65" s="49"/>
      <c r="Q65" s="35"/>
      <c r="R65" s="35"/>
      <c r="S65" s="35"/>
      <c r="T65" s="35"/>
      <c r="U65" s="35"/>
      <c r="V65" s="35"/>
    </row>
    <row r="66" spans="1:22" ht="15" hidden="1" customHeight="1" x14ac:dyDescent="0.25">
      <c r="A66" s="58" t="s">
        <v>54</v>
      </c>
      <c r="B66" s="58"/>
      <c r="C66" s="58"/>
      <c r="D66" s="58"/>
      <c r="E66" s="58"/>
      <c r="F66" s="58"/>
      <c r="G66" s="58"/>
      <c r="H66" s="58"/>
      <c r="I66" s="49"/>
      <c r="J66" s="49"/>
      <c r="K66" s="49"/>
      <c r="L66" s="49"/>
      <c r="M66" s="49"/>
      <c r="N66" s="49"/>
      <c r="O66" s="49"/>
      <c r="P66" s="35"/>
      <c r="Q66" s="35"/>
      <c r="R66" s="35"/>
      <c r="S66" s="35"/>
      <c r="T66" s="35"/>
      <c r="U66" s="35"/>
      <c r="V66" s="35"/>
    </row>
    <row r="67" spans="1:22" s="49" customFormat="1" ht="12.75" x14ac:dyDescent="0.25"/>
    <row r="68" spans="1:22" ht="17.45" customHeight="1" x14ac:dyDescent="0.25">
      <c r="A68" s="59" t="s">
        <v>55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35"/>
      <c r="Q68" s="35"/>
      <c r="R68" s="35"/>
      <c r="S68" s="35"/>
      <c r="T68" s="35"/>
      <c r="U68" s="35"/>
      <c r="V68" s="35"/>
    </row>
    <row r="69" spans="1:22" ht="164.1" customHeight="1" x14ac:dyDescent="0.25">
      <c r="A69" s="60" t="s">
        <v>56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50"/>
      <c r="M69" s="50"/>
      <c r="N69" s="50"/>
      <c r="O69" s="50"/>
      <c r="P69" s="35"/>
      <c r="Q69" s="35"/>
      <c r="R69" s="35"/>
      <c r="S69" s="35"/>
      <c r="T69" s="35"/>
      <c r="U69" s="35"/>
      <c r="V69" s="35"/>
    </row>
    <row r="70" spans="1:22" s="51" customFormat="1" ht="64.349999999999994" customHeight="1" x14ac:dyDescent="0.25">
      <c r="A70" s="61" t="s">
        <v>57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s="51" customFormat="1" ht="142.69999999999999" customHeight="1" x14ac:dyDescent="0.25">
      <c r="A71" s="62" t="s">
        <v>58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s="51" customFormat="1" ht="130.5" customHeight="1" x14ac:dyDescent="0.25">
      <c r="A72" s="63" t="s">
        <v>59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25">
      <c r="A73" s="35"/>
      <c r="B73" s="35"/>
      <c r="C73" s="36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</sheetData>
  <autoFilter ref="A59:K66" xr:uid="{00000000-0009-0000-0000-000000000000}"/>
  <mergeCells count="51">
    <mergeCell ref="A70:K70"/>
    <mergeCell ref="A71:K71"/>
    <mergeCell ref="A72:K72"/>
    <mergeCell ref="A64:E64"/>
    <mergeCell ref="A65:E65"/>
    <mergeCell ref="A66:H66"/>
    <mergeCell ref="A68:O68"/>
    <mergeCell ref="A69:K69"/>
    <mergeCell ref="L60:P60"/>
    <mergeCell ref="A61:E61"/>
    <mergeCell ref="L61:P61"/>
    <mergeCell ref="A62:E62"/>
    <mergeCell ref="A63:E63"/>
    <mergeCell ref="A55:E55"/>
    <mergeCell ref="A56:E56"/>
    <mergeCell ref="A58:K58"/>
    <mergeCell ref="A59:E59"/>
    <mergeCell ref="A60:E60"/>
    <mergeCell ref="A49:E49"/>
    <mergeCell ref="A50:E51"/>
    <mergeCell ref="A52:E52"/>
    <mergeCell ref="A53:E53"/>
    <mergeCell ref="A54:E54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110</cp:revision>
  <dcterms:created xsi:type="dcterms:W3CDTF">2025-01-22T12:28:39Z</dcterms:created>
  <dcterms:modified xsi:type="dcterms:W3CDTF">2025-10-10T19:52:14Z</dcterms:modified>
  <dc:language>pt-BR</dc:language>
</cp:coreProperties>
</file>