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2-2025\"/>
    </mc:Choice>
  </mc:AlternateContent>
  <xr:revisionPtr revIDLastSave="0" documentId="8_{29DA15F5-385B-408B-89EE-4D208D1EAFC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EZEMBRO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6" i="16" l="1"/>
  <c r="B83" i="16"/>
  <c r="B72" i="16"/>
  <c r="B125" i="16"/>
  <c r="B89" i="16"/>
  <c r="B75" i="16" l="1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132" i="16"/>
  <c r="B86" i="16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<sst xmlns="http://schemas.openxmlformats.org/spreadsheetml/2006/main" count="132" uniqueCount="112">
  <si>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</si>
  <si>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</si>
  <si>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</si>
  <si>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</si>
  <si>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</si>
  <si>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</si>
  <si>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</si>
  <si>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</si>
  <si>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</si>
  <si>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</si>
  <si>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</si>
  <si>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</si>
  <si>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</si>
  <si>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</si>
  <si>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</si>
  <si>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</si>
  <si>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</si>
  <si>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</si>
  <si>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</si>
  <si>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</si>
  <si>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</si>
  <si>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</si>
  <si>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</si>
  <si>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</si>
  <si>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</si>
  <si>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</si>
  <si>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</si>
  <si>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</si>
  <si>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</si>
  <si>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</si>
  <si>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</si>
  <si>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</si>
  <si>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</si>
  <si>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</si>
  <si>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</si>
  <si>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</si>
  <si>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</si>
  <si>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</si>
  <si>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</si>
  <si>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</si>
  <si>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</si>
  <si>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</si>
  <si>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</si>
  <si>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</si>
  <si>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</si>
  <si>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</si>
  <si>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</si>
  <si>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</si>
  <si>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</si>
  <si>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</si>
  <si>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</si>
  <si>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</si>
  <si>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</si>
  <si>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</si>
  <si>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</si>
  <si>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</si>
  <si>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</si>
  <si>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</si>
  <si>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</si>
  <si>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</si>
  <si>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</si>
  <si>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</si>
  <si>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</si>
  <si>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</si>
  <si>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</si>
  <si>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</si>
  <si>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</si>
  <si>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</si>
  <si>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</si>
  <si>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</si>
  <si>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</si>
  <si>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</si>
  <si>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</si>
  <si>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</si>
  <si>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</si>
  <si>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</si>
  <si>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</si>
  <si>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</si>
  <si>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</si>
  <si>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</si>
  <si>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</si>
  <si>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</si>
  <si>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</si>
  <si>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</si>
  <si>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</si>
  <si>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</si>
  <si>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</si>
  <si>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</si>
  <si>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</si>
  <si>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</si>
  <si>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</si>
  <si>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</si>
  <si>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</si>
  <si>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</si>
  <si>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</si>
  <si>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</si>
  <si>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</si>
  <si>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</si>
  <si>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</si>
  <si>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</si>
  <si>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</si>
  <si>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</si>
  <si>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</si>
  <si>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</si>
  <si>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</si>
  <si>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</si>
  <si>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</si>
  <si>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</si>
  <si>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</si>
  <si>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</si>
  <si>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Competência:  DEZEMBRO/2025</t>
  </si>
  <si>
    <t>7.SALDO BANCÁRIO FINAL EM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</si>
</sst>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topLeftCell="A100" zoomScaleNormal="100" workbookViewId="0">
      <selection activeCell="B87" sqref="B87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9"/>
      <c r="B1" s="100"/>
    </row>
    <row r="2" spans="1:2" ht="18" customHeight="1" x14ac:dyDescent="0.25">
      <c r="A2" s="105" t="s">
        <v>0</v>
      </c>
      <c r="B2" s="105"/>
    </row>
    <row r="3" spans="1:2" ht="18" customHeight="1" x14ac:dyDescent="0.25">
      <c r="A3" s="105"/>
      <c r="B3" s="105"/>
    </row>
    <row r="4" spans="1:2" ht="18" customHeight="1" x14ac:dyDescent="0.25">
      <c r="A4" s="105"/>
      <c r="B4" s="105"/>
    </row>
    <row r="5" spans="1:2" ht="18" customHeight="1" x14ac:dyDescent="0.25">
      <c r="A5" s="105"/>
      <c r="B5" s="105"/>
    </row>
    <row r="6" spans="1:2" ht="18" customHeight="1" x14ac:dyDescent="0.25">
      <c r="A6" s="105"/>
      <c r="B6" s="105"/>
    </row>
    <row r="7" spans="1:2" ht="18" customHeight="1" x14ac:dyDescent="0.25">
      <c r="A7" s="105"/>
      <c r="B7" s="105"/>
    </row>
    <row r="8" spans="1:2" ht="27" customHeight="1" x14ac:dyDescent="0.25">
      <c r="A8" s="108" t="s">
        <v>95</v>
      </c>
      <c r="B8" s="109"/>
    </row>
    <row r="9" spans="1:2" ht="35.25" customHeight="1" x14ac:dyDescent="0.25">
      <c r="A9" s="108" t="s">
        <v>96</v>
      </c>
      <c r="B9" s="109"/>
    </row>
    <row r="10" spans="1:2" ht="18" customHeight="1" x14ac:dyDescent="0.25">
      <c r="A10" s="106" t="s">
        <v>1</v>
      </c>
      <c r="B10" s="106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7" t="s">
        <v>2</v>
      </c>
      <c r="B12" s="107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7" t="s">
        <v>70</v>
      </c>
      <c r="B14" s="107"/>
    </row>
    <row r="15" spans="1:2" ht="18" customHeight="1" x14ac:dyDescent="0.25">
      <c r="A15" s="5" t="s">
        <v>97</v>
      </c>
      <c r="B15" s="4"/>
    </row>
    <row r="16" spans="1:2" ht="18" customHeight="1" x14ac:dyDescent="0.25">
      <c r="A16" s="5" t="s">
        <v>107</v>
      </c>
      <c r="B16" s="5"/>
    </row>
    <row r="17" spans="1:2" ht="18" customHeight="1" x14ac:dyDescent="0.25">
      <c r="A17" s="107" t="s">
        <v>108</v>
      </c>
      <c r="B17" s="107"/>
    </row>
    <row r="18" spans="1:2" ht="18" customHeight="1" x14ac:dyDescent="0.25">
      <c r="A18" s="5"/>
      <c r="B18" s="4"/>
    </row>
    <row r="19" spans="1:2" ht="18" customHeight="1" x14ac:dyDescent="0.25">
      <c r="A19" s="1" t="s">
        <v>109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1" t="s">
        <v>5</v>
      </c>
      <c r="B22" s="101"/>
    </row>
    <row r="23" spans="1:2" ht="12.75" customHeight="1" x14ac:dyDescent="0.25">
      <c r="A23" s="15"/>
      <c r="B23" s="102"/>
    </row>
    <row r="24" spans="1:2" ht="14.25" customHeight="1" x14ac:dyDescent="0.25">
      <c r="A24" s="16" t="s">
        <v>110</v>
      </c>
      <c r="B24" s="102"/>
    </row>
    <row r="25" spans="1:2" x14ac:dyDescent="0.25">
      <c r="A25" s="17" t="s">
        <v>6</v>
      </c>
      <c r="B25" s="18">
        <f>B26+B27+B32</f>
        <v>16074953.939999999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0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98</v>
      </c>
      <c r="B29" s="21">
        <v>0</v>
      </c>
    </row>
    <row r="30" spans="1:2" x14ac:dyDescent="0.25">
      <c r="A30" s="82" t="s">
        <v>100</v>
      </c>
      <c r="B30" s="21"/>
    </row>
    <row r="31" spans="1:2" x14ac:dyDescent="0.25">
      <c r="A31" s="82" t="s">
        <v>101</v>
      </c>
      <c r="B31" s="21"/>
    </row>
    <row r="32" spans="1:2" x14ac:dyDescent="0.25">
      <c r="A32" s="22" t="s">
        <v>9</v>
      </c>
      <c r="B32" s="23">
        <f>B33+B34</f>
        <v>16074953.939999999</v>
      </c>
    </row>
    <row r="33" spans="1:4" x14ac:dyDescent="0.25">
      <c r="A33" s="19" t="s">
        <v>91</v>
      </c>
      <c r="B33" s="78">
        <v>0</v>
      </c>
    </row>
    <row r="34" spans="1:4" x14ac:dyDescent="0.25">
      <c r="A34" s="19" t="s">
        <v>99</v>
      </c>
      <c r="B34" s="78">
        <v>16074953.939999999</v>
      </c>
    </row>
    <row r="35" spans="1:4" x14ac:dyDescent="0.25">
      <c r="A35" s="82" t="s">
        <v>102</v>
      </c>
      <c r="B35" s="78">
        <v>0</v>
      </c>
    </row>
    <row r="36" spans="1:4" x14ac:dyDescent="0.25">
      <c r="A36" s="82" t="s">
        <v>103</v>
      </c>
      <c r="B36" s="78">
        <v>556850.72</v>
      </c>
    </row>
    <row r="37" spans="1:4" x14ac:dyDescent="0.25">
      <c r="A37" s="24" t="s">
        <v>10</v>
      </c>
      <c r="B37" s="25">
        <f>B29+B30+B31+B33+B34+B35+B36</f>
        <v>16631804.66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3074613.56</v>
      </c>
    </row>
    <row r="40" spans="1:4" x14ac:dyDescent="0.25">
      <c r="A40" s="8" t="s">
        <v>71</v>
      </c>
      <c r="B40" s="29">
        <f>SUM(B41:B43)</f>
        <v>2866007.54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98</v>
      </c>
      <c r="B42" s="32">
        <v>2722671.15</v>
      </c>
    </row>
    <row r="43" spans="1:4" x14ac:dyDescent="0.25">
      <c r="A43" s="88" t="s">
        <v>104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100</v>
      </c>
      <c r="B45" s="91">
        <v>0</v>
      </c>
    </row>
    <row r="46" spans="1:4" x14ac:dyDescent="0.25">
      <c r="A46" s="11" t="s">
        <v>73</v>
      </c>
      <c r="B46" s="35">
        <f>SUM(B47:B49)</f>
        <v>208606.02</v>
      </c>
    </row>
    <row r="47" spans="1:4" x14ac:dyDescent="0.25">
      <c r="A47" s="19" t="s">
        <v>91</v>
      </c>
      <c r="B47" s="79">
        <v>0</v>
      </c>
    </row>
    <row r="48" spans="1:4" x14ac:dyDescent="0.25">
      <c r="A48" s="19" t="s">
        <v>92</v>
      </c>
      <c r="B48" s="79">
        <v>200973.62</v>
      </c>
    </row>
    <row r="49" spans="1:2" x14ac:dyDescent="0.25">
      <c r="A49" s="82" t="s">
        <v>103</v>
      </c>
      <c r="B49" s="79">
        <v>7632.4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102</v>
      </c>
      <c r="B51" s="92">
        <v>0</v>
      </c>
    </row>
    <row r="52" spans="1:2" x14ac:dyDescent="0.25">
      <c r="A52" s="7" t="s">
        <v>65</v>
      </c>
      <c r="B52" s="9">
        <f>SUM(B53:B62)</f>
        <v>0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0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3074613.56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2420600.1599999997</v>
      </c>
    </row>
    <row r="66" spans="1:2" x14ac:dyDescent="0.25">
      <c r="A66" s="8" t="s">
        <v>77</v>
      </c>
      <c r="B66" s="43">
        <f>SUM(B67:B69)</f>
        <v>2420600.1599999997</v>
      </c>
    </row>
    <row r="67" spans="1:2" x14ac:dyDescent="0.25">
      <c r="A67" s="19" t="s">
        <v>91</v>
      </c>
      <c r="B67" s="87"/>
    </row>
    <row r="68" spans="1:2" x14ac:dyDescent="0.25">
      <c r="A68" s="19" t="s">
        <v>92</v>
      </c>
      <c r="B68" s="87">
        <v>2321456.2999999998</v>
      </c>
    </row>
    <row r="69" spans="1:2" x14ac:dyDescent="0.25">
      <c r="A69" s="82" t="s">
        <v>103</v>
      </c>
      <c r="B69" s="87">
        <v>99143.86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102</v>
      </c>
      <c r="B71" s="93">
        <v>0</v>
      </c>
    </row>
    <row r="72" spans="1:2" x14ac:dyDescent="0.25">
      <c r="A72" s="37" t="s">
        <v>18</v>
      </c>
      <c r="B72" s="44">
        <f>B67+B68+B69</f>
        <v>2420600.1599999997</v>
      </c>
    </row>
    <row r="73" spans="1:2" s="47" customFormat="1" x14ac:dyDescent="0.25">
      <c r="A73" s="45"/>
      <c r="B73" s="46" t="s">
        <v>106</v>
      </c>
    </row>
    <row r="74" spans="1:2" x14ac:dyDescent="0.25">
      <c r="A74" s="48" t="s">
        <v>19</v>
      </c>
      <c r="B74" s="49">
        <f>SUM(B79+B82)</f>
        <v>2632031.6</v>
      </c>
    </row>
    <row r="75" spans="1:2" x14ac:dyDescent="0.25">
      <c r="A75" s="13" t="s">
        <v>78</v>
      </c>
      <c r="B75" s="43">
        <f>SUM(B76:B78)</f>
        <v>2632031.6</v>
      </c>
    </row>
    <row r="76" spans="1:2" x14ac:dyDescent="0.25">
      <c r="A76" s="19" t="s">
        <v>91</v>
      </c>
      <c r="B76" s="87">
        <v>0</v>
      </c>
    </row>
    <row r="77" spans="1:2" x14ac:dyDescent="0.25">
      <c r="A77" s="19" t="s">
        <v>92</v>
      </c>
      <c r="B77" s="87">
        <v>2488695.21</v>
      </c>
    </row>
    <row r="78" spans="1:2" x14ac:dyDescent="0.25">
      <c r="A78" s="82" t="s">
        <v>103</v>
      </c>
      <c r="B78" s="87">
        <v>143336.39000000001</v>
      </c>
    </row>
    <row r="79" spans="1:2" x14ac:dyDescent="0.25">
      <c r="A79" s="45" t="s">
        <v>20</v>
      </c>
      <c r="B79" s="43">
        <f>SUM(B76:B78)</f>
        <v>2632031.6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102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B76+B77+B78</f>
        <v>2632031.6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2654576.0999999996</v>
      </c>
    </row>
    <row r="86" spans="1:2" x14ac:dyDescent="0.25">
      <c r="A86" s="53" t="s">
        <v>25</v>
      </c>
      <c r="B86" s="54">
        <f>SUM(B87+B88+B89+B93+B94+B95+B96)</f>
        <v>2654576.0999999996</v>
      </c>
    </row>
    <row r="87" spans="1:2" x14ac:dyDescent="0.25">
      <c r="A87" s="55" t="s">
        <v>26</v>
      </c>
      <c r="B87" s="32">
        <v>279604.92</v>
      </c>
    </row>
    <row r="88" spans="1:2" x14ac:dyDescent="0.25">
      <c r="A88" s="56" t="s">
        <v>27</v>
      </c>
      <c r="B88" s="32">
        <v>1752055.85</v>
      </c>
    </row>
    <row r="89" spans="1:2" ht="15.75" x14ac:dyDescent="0.25">
      <c r="A89" s="56" t="s">
        <v>66</v>
      </c>
      <c r="B89" s="98">
        <f>SUM(B90+B91)</f>
        <v>187197.07</v>
      </c>
    </row>
    <row r="90" spans="1:2" x14ac:dyDescent="0.25">
      <c r="A90" s="56" t="s">
        <v>79</v>
      </c>
      <c r="B90" s="80">
        <v>187197.07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114126.71</v>
      </c>
    </row>
    <row r="94" spans="1:2" x14ac:dyDescent="0.25">
      <c r="A94" s="55" t="s">
        <v>30</v>
      </c>
      <c r="B94" s="32">
        <v>252696.59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68894.960000000006</v>
      </c>
    </row>
    <row r="97" spans="1:2" x14ac:dyDescent="0.25">
      <c r="A97" s="59" t="s">
        <v>32</v>
      </c>
      <c r="B97" s="32">
        <v>55038.71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8922.6200000000008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3529.83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3.8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2654576.0999999996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2654576.0999999996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3"/>
      <c r="B124" s="103"/>
    </row>
    <row r="125" spans="1:2" x14ac:dyDescent="0.25">
      <c r="A125" s="17" t="s">
        <v>111</v>
      </c>
      <c r="B125" s="95">
        <f>B134+B136</f>
        <v>17051842.120000001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0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93</v>
      </c>
      <c r="B129" s="70">
        <v>0</v>
      </c>
    </row>
    <row r="130" spans="1:2" x14ac:dyDescent="0.25">
      <c r="A130" s="88" t="s">
        <v>105</v>
      </c>
      <c r="B130" s="70">
        <v>0</v>
      </c>
    </row>
    <row r="131" spans="1:2" x14ac:dyDescent="0.25">
      <c r="A131" s="88" t="s">
        <v>94</v>
      </c>
      <c r="B131" s="70">
        <v>0</v>
      </c>
    </row>
    <row r="132" spans="1:2" x14ac:dyDescent="0.25">
      <c r="A132" s="68" t="s">
        <v>48</v>
      </c>
      <c r="B132" s="83">
        <f>B133</f>
        <v>0</v>
      </c>
    </row>
    <row r="133" spans="1:2" x14ac:dyDescent="0.25">
      <c r="A133" s="19" t="s">
        <v>91</v>
      </c>
      <c r="B133" s="84">
        <v>0</v>
      </c>
    </row>
    <row r="134" spans="1:2" x14ac:dyDescent="0.25">
      <c r="A134" s="19" t="s">
        <v>99</v>
      </c>
      <c r="B134" s="84">
        <v>16443166.470000001</v>
      </c>
    </row>
    <row r="135" spans="1:2" x14ac:dyDescent="0.25">
      <c r="A135" s="82" t="s">
        <v>102</v>
      </c>
      <c r="B135" s="84">
        <v>0</v>
      </c>
    </row>
    <row r="136" spans="1:2" x14ac:dyDescent="0.25">
      <c r="A136" s="82" t="s">
        <v>103</v>
      </c>
      <c r="B136" s="84">
        <v>608675.65</v>
      </c>
    </row>
    <row r="137" spans="1:2" x14ac:dyDescent="0.25">
      <c r="A137" s="89" t="s">
        <v>49</v>
      </c>
      <c r="B137" s="90">
        <f>B127+B133+B134+B136</f>
        <v>17051842.120000001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4" t="s">
        <v>56</v>
      </c>
      <c r="B144" s="104"/>
    </row>
    <row r="145" spans="1:2" x14ac:dyDescent="0.25">
      <c r="A145" s="104"/>
      <c r="B145" s="104"/>
    </row>
    <row r="146" spans="1:2" x14ac:dyDescent="0.25">
      <c r="A146" s="104"/>
      <c r="B146" s="104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 t="s">
        <v>58</v>
      </c>
      <c r="B149" s="76" t="s">
        <v>90</v>
      </c>
    </row>
    <row r="150" spans="1:2" x14ac:dyDescent="0.25">
      <c r="A150" s="77"/>
      <c r="B150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2026-01-19T23:49:33Z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