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5POLI POSSE\2025\11-2025\"/>
    </mc:Choice>
  </mc:AlternateContent>
  <xr:revisionPtr revIDLastSave="0" documentId="8_{E9EC5CA9-6455-4223-A413-906E308B4C8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POL.POSSE-IMED" sheetId="1" r:id="rId1"/>
  </sheets>
  <definedNames>
    <definedName name="_xlnm._FilterDatabase" localSheetId="0" hidden="1">'POL.POSSE-IMED'!$A$65:$L$75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4" i="1" l="1"/>
  <c r="M53" i="1"/>
  <c r="K53" i="1"/>
  <c r="H53" i="1"/>
  <c r="D53" i="1"/>
  <c r="C53" i="1"/>
  <c r="B53" i="1"/>
  <c r="W38" i="1"/>
  <c r="W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4" authorId="0" shapeId="0" xr:uid="{00000000-0006-0000-0000-000001000000}">
      <text>
        <r>
          <rPr>
            <sz val="10"/>
            <rFont val="Arial"/>
            <family val="2"/>
          </rPr>
          <t>dado de carater ilustrativo</t>
        </r>
      </text>
    </comment>
    <comment ref="C24" authorId="0" shapeId="0" xr:uid="{00000000-0006-0000-0000-000008000000}">
      <text>
        <r>
          <rPr>
            <sz val="10"/>
            <rFont val="Arial"/>
            <family val="2"/>
          </rPr>
          <t>Dado de caráter ilustrativo</t>
        </r>
      </text>
    </comment>
    <comment ref="B26" authorId="0" shapeId="0" xr:uid="{00000000-0006-0000-0000-000002000000}">
      <text>
        <r>
          <rPr>
            <sz val="10"/>
            <rFont val="Arial"/>
            <family val="2"/>
          </rPr>
          <t>dado de carater ilustrativo</t>
        </r>
      </text>
    </comment>
    <comment ref="C26" authorId="0" shapeId="0" xr:uid="{00000000-0006-0000-0000-000009000000}">
      <text>
        <r>
          <rPr>
            <sz val="10"/>
            <rFont val="Arial"/>
            <family val="2"/>
          </rPr>
          <t>Dado de caráter ilustrativo</t>
        </r>
      </text>
    </comment>
    <comment ref="B30" authorId="0" shapeId="0" xr:uid="{00000000-0006-0000-0000-000003000000}">
      <text>
        <r>
          <rPr>
            <sz val="10"/>
            <rFont val="Arial"/>
            <family val="2"/>
          </rPr>
          <t>Custeio 3.069.301,80 + PNE 40.599,93</t>
        </r>
      </text>
    </comment>
    <comment ref="C30" authorId="0" shapeId="0" xr:uid="{00000000-0006-0000-0000-00000A000000}">
      <text>
        <r>
          <rPr>
            <sz val="10"/>
            <rFont val="Arial"/>
            <family val="2"/>
          </rPr>
          <t>Custeio 3.069.301,80 + PNE 40.599,93</t>
        </r>
      </text>
    </comment>
    <comment ref="B33" authorId="0" shapeId="0" xr:uid="{00000000-0006-0000-0000-000004000000}">
      <text>
        <r>
          <rPr>
            <sz val="10"/>
            <rFont val="Arial"/>
            <family val="2"/>
          </rPr>
          <t>Custeio 3.069.301,80 + PNE 40.599,93</t>
        </r>
      </text>
    </comment>
    <comment ref="C33" authorId="0" shapeId="0" xr:uid="{00000000-0006-0000-0000-00000B000000}">
      <text>
        <r>
          <rPr>
            <sz val="10"/>
            <rFont val="Arial"/>
            <family val="2"/>
          </rPr>
          <t>Custeio 3.069.301,80 + PNE 40.599,93</t>
        </r>
      </text>
    </comment>
    <comment ref="B38" authorId="0" shapeId="0" xr:uid="{00000000-0006-0000-0000-000005000000}">
      <text>
        <r>
          <rPr>
            <sz val="10"/>
            <rFont val="Arial"/>
            <family val="2"/>
          </rPr>
          <t>Custeio 3.069.301,80 + PNE 36.217,82</t>
        </r>
      </text>
    </comment>
    <comment ref="C38" authorId="0" shapeId="0" xr:uid="{00000000-0006-0000-0000-00000C000000}">
      <text>
        <r>
          <rPr>
            <sz val="10"/>
            <rFont val="Arial"/>
            <family val="2"/>
          </rPr>
          <t>Custeio 3.069.301,80 + PNE 36.217,82</t>
        </r>
      </text>
    </comment>
    <comment ref="B42" authorId="0" shapeId="0" xr:uid="{00000000-0006-0000-0000-000006000000}">
      <text>
        <r>
          <rPr>
            <sz val="10"/>
            <rFont val="Arial"/>
            <family val="2"/>
          </rPr>
          <t>Custeio 3.069.301,80 + pne 36.217,82</t>
        </r>
      </text>
    </comment>
    <comment ref="C42" authorId="0" shapeId="0" xr:uid="{00000000-0006-0000-0000-00000D000000}">
      <text>
        <r>
          <rPr>
            <sz val="10"/>
            <rFont val="Arial"/>
            <family val="2"/>
          </rPr>
          <t>Custeio 3.069.301,80 + pne 36.217,82</t>
        </r>
      </text>
    </comment>
    <comment ref="B48" authorId="0" shapeId="0" xr:uid="{00000000-0006-0000-0000-000007000000}">
      <text>
        <r>
          <rPr>
            <sz val="10"/>
            <rFont val="Arial"/>
            <family val="2"/>
          </rPr>
          <t xml:space="preserve">Custeio 3.069.301,80 + pne 37.168,59
</t>
        </r>
      </text>
    </comment>
    <comment ref="C48" authorId="0" shapeId="0" xr:uid="{00000000-0006-0000-0000-00000E000000}">
      <text>
        <r>
          <rPr>
            <sz val="10"/>
            <rFont val="Arial"/>
            <family val="2"/>
          </rPr>
          <t xml:space="preserve">Custeio 3.069.301,80 + pne 37.168,59
</t>
        </r>
      </text>
    </comment>
  </commentList>
</comments>
</file>

<file path=xl/sharedStrings.xml><?xml version="1.0" encoding="utf-8"?>
<sst xmlns="http://schemas.openxmlformats.org/spreadsheetml/2006/main" count="105" uniqueCount="75">
  <si>
    <t>Relatório Resumido da Execução Orçamentária e Financeira por Contrato de Gestão</t>
  </si>
  <si>
    <t>Mês/Ano: Julho a Novembro/2025</t>
  </si>
  <si>
    <t>Órgão Contratante: SECRETARIA DE ESTADO DA SAÚDE – SES/GO.</t>
  </si>
  <si>
    <t>CNPJ: 02.529.964/0001-57</t>
  </si>
  <si>
    <t>Organização Social Contratada : IMED - INSTITUTO DE MEDICINA, ESTUDOS E DESENVOLVIMENTO</t>
  </si>
  <si>
    <t>CNPJ: 19.324.171/0001-02</t>
  </si>
  <si>
    <t>Unidade Gerida: Policlínica Estadual da Região Nordeste – Unidade Posse.</t>
  </si>
  <si>
    <t>CNPJ: 19.324.171/0012-57</t>
  </si>
  <si>
    <t xml:space="preserve">Termo de Colaboração nº 20/2025 - SES </t>
  </si>
  <si>
    <t>Vigência do Termo de Colaboração:  - Início: 01/07/2025 e Término : 01/07/2028 / 1º Apostilamento Piso Nacional da Enfermagem 01/06/25 a 30/06/25; 2º Apostilamento 01/07/25 a 31/07/25; 3º Apostilamento 01/08/25 a 31/08/25; 4º Apostilamento 01/09/25 a 30/09/25; 5º Apostilamento 01/10/25 a 31/10/25;</t>
  </si>
  <si>
    <t>Previsão de Repasse Mensal do Termo de Colaboração:      R$ 3.069.301,80   Processo nº:  202400010036942</t>
  </si>
  <si>
    <t xml:space="preserve">Previsão de Repasse Mensal do Termo de Colaboração/ADITIVO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</si>
  <si>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</si>
  <si>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</si>
  <si>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</si>
  <si>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</si>
  <si>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</si>
  <si>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</si>
  <si>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</si>
  <si>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</si>
  <si>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</si>
  <si>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</si>
  <si>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</si>
  <si>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</si>
  <si>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</si>
  <si>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(10=5 + 8 + 9)</t>
  </si>
  <si>
    <t>Custeio</t>
  </si>
  <si>
    <t>Investimentos</t>
  </si>
  <si>
    <t>Repasses Adicionais (Ver Legenda)</t>
  </si>
  <si>
    <t>Referência/Parcela</t>
  </si>
  <si>
    <t>Investimento</t>
  </si>
  <si>
    <t>1.771.805.37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</si>
  <si>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</si>
  <si>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</si>
  <si>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</si>
  <si>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</si>
  <si>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</si>
  <si>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</si>
  <si>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</si>
  <si>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</si>
  <si>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</si>
  <si>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</si>
  <si>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</si>
  <si>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</si>
  <si>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</si>
  <si>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</si>
  <si>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Glosa- Concessionárias (faturas da energia).</t>
  </si>
  <si>
    <t>Provisão de Fundo Resissório</t>
  </si>
  <si>
    <t>Valor de glosa da PLANISA (Agosto/25)</t>
  </si>
  <si>
    <t>3.3.50.85.02</t>
  </si>
  <si>
    <t xml:space="preserve">SES/CGC/SUPECC-19837 </t>
  </si>
  <si>
    <t>Valor de glosa da PLANISA (Setembro/25)</t>
  </si>
  <si>
    <t>Valor provisionado para Planisa e Energia Elétrica (Outubro/25)</t>
  </si>
  <si>
    <t>Provisão de Glosa com base nos ajustes informados nos relatórios COMACG 03/2025 (SEI Nº 73751975) COMACG 04/2025 (SEI Nº 73752516) E COMACG 17/2025 (SEI Nº 74593659) totalizando: R$ 1.136.210,03 que será dividido em 3 parcelas – parcela 1/3</t>
  </si>
  <si>
    <t>Valor provisionado para Planisa e Energia Elétrica (Novembro/25)</t>
  </si>
  <si>
    <t>Total Geral</t>
  </si>
  <si>
    <t xml:space="preserve">* Glosa aplicada com valor estimado - ajuste será realizado posteriormente, quando informado pela SES/GMAE - CG-14421. </t>
  </si>
  <si>
    <t>Nota Explicativa:</t>
  </si>
  <si>
    <r>
      <rPr>
        <b/>
        <sz val="12"/>
        <color rgb="FF000000"/>
        <rFont val="Calibri"/>
        <family val="2"/>
        <charset val="1"/>
      </rPr>
      <t xml:space="preserve">Valor Estimado no Termo de Colaboração: Custeio Julho/2025 (R$ 3.069.301,80) + Apostilamento Junho/25 TC 94.2024 (R$ 40.599,93); julho/25 (R$ 40.599,93); Agosto/25 (R$ 36.217,82); Set/25 (R$ 36.217,82); Out/25 (R$37.168,59)                                                                                                                                                                                                           Informamos que o repasse referente ao Apostilamento do Piso Nacional da enfermagem da referência junho/2025 pago em 29/07/25 conforme Ordem de Pagamento 2025.2850.070 1-ORD.00164 (77439491) no valor de R$ 40.599,93 foi formalizado neste Termo de Colaboração 20/2025 Processo SEI 202400010036942, gerido pelo IMED, mesmo parceiro privado deste Termo de Colaboração 94/2024 processo 202300010044191 que foi finalizado em 30/06/25, visto não ser possível a inclusão de apostilamento após o encerramento do referido instrumento.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Valor mensal Estimado no Termo de Colaboração – Custeio = Custeio + Apostilamento                                                                                                                                            3. Valor informado pela área Técnica – GEFIN – SEI Nº 202500010016855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charset val="1"/>
      </rPr>
      <t xml:space="preserve">4. </t>
    </r>
    <r>
      <rPr>
        <b/>
        <sz val="12"/>
        <color rgb="FF000000"/>
        <rFont val="Calibri"/>
        <charset val="1"/>
      </rPr>
      <t>Valor conforme Solicitação de Liquidação e Pagamento Parcial Julho - 2025 - POSSE - TC 20/2025 (76472191); Solicitação de Liquidação e Pagamento Consolidado de Julho/2025 - POSSE TC 20/2025 (78794644); Solicitação de Liquidação e Pagamento Parcial - Agosto 2025 - Polic Posse/IMED (77544266);  Solicitação de Liquidação e Pagamento Consolidado de Agosto - POSSE/IMED TC 20/2025 (80195006); Solicitação de Liquidação e Pagamento Parcial de Setembro/2025 - POSSE TC 20/2025 (78518274); Solicitação de Liquidação e Pagamento Consolidado de Setembro/2025 TC 20/2025 (81241283); Solicitação de Liquidação e Pagamento Parcial de Outubro - POSSE TC 20/2025 (80049442); Solicitação de Liquidação e Pagamento Consolidada de Outubro/2025 POSSE (82673815); Solicitação de Liquidação e Pagamento Parcial de Novembro 2025 TC 20/2025 (81145963); Valor estimado - ajuste será realizado posteriormente, quando informado pela SES/CGC/SUPECC – 19837.</t>
    </r>
  </si>
  <si>
    <t>Conforme diretrizes descritas no Despacho 2688 (SEI Nº 65101374), Processo SEI Nº 202400010067105, o valor dos Servidores Cedidos, Auxílio Moradia, Bolsa de Residência médica e Gratificação de Servidores Estatutários serão apenas de caráter informativo. Segue:         Informamos que o Termo de Colaboração 20/2025 não possui servidores cedidos e nem programa de residência médica.</t>
  </si>
  <si>
    <t>8. Pagamentos (repasses – Restos a Pagar - natureza 3.3.50.85.02) Repasse referente ao Custeio: não houve repasse para a referência.</t>
  </si>
  <si>
    <t xml:space="preserve">9. Pagamentos de Despesas de Exercícios Anteriores - DEA - (Natureza Despesa 3.3.50.92.83) – não houve repasse para a referência. </t>
  </si>
  <si>
    <t>Demonstrativo de investimento repassados no período de janeiro a abril/2025</t>
  </si>
  <si>
    <t>Data de Pagto</t>
  </si>
  <si>
    <t>Dot.Emp.Op</t>
  </si>
  <si>
    <t>Grupo</t>
  </si>
  <si>
    <t>Fonte</t>
  </si>
  <si>
    <t>Natureza</t>
  </si>
  <si>
    <t>Observação</t>
  </si>
  <si>
    <t>Valor Pago</t>
  </si>
  <si>
    <t>2025.2850.161.00135.001</t>
  </si>
  <si>
    <t xml:space="preserve"> 4.4.50.42.05</t>
  </si>
  <si>
    <t>Repasse de recursos ao Instituto de Medicina, Estudos e Desenvolvimento - IMED, a título de investimento, referente a 405 (quatrocentos e cinco) horas de serviço de consultoria ao Sistema de Gestão Hospitalar (SGH) MV  destinado à Policlínica Estadual da Região Nordeste – Posse.</t>
  </si>
  <si>
    <t xml:space="preserve"> </t>
  </si>
  <si>
    <t>TOTAL DE REPASSES: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</si>
</sst>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[$-416]mmm\-yy;@"/>
    <numFmt numFmtId="166" formatCode="dd/mm/yy"/>
    <numFmt numFmtId="167" formatCode="[$R$-416]\ #,##0.00;[Red]\-[$R$-416]\ #,##0.00"/>
  </numFmts>
  <fonts count="14" x14ac:knownFonts="1"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0"/>
      <color rgb="FF999999"/>
      <name val="Calibri"/>
      <family val="2"/>
      <charset val="1"/>
    </font>
    <font>
      <sz val="1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charset val="1"/>
    </font>
    <font>
      <b/>
      <sz val="12"/>
      <color rgb="FF000000"/>
      <name val="Calibri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127622"/>
        <bgColor rgb="FF018429"/>
      </patternFill>
    </fill>
    <fill>
      <patternFill patternType="solid">
        <fgColor rgb="FFAFD095"/>
        <bgColor rgb="FF96C774"/>
      </patternFill>
    </fill>
    <fill>
      <patternFill patternType="solid">
        <fgColor rgb="FFD9E2F3"/>
        <bgColor rgb="FFDDDDDD"/>
      </patternFill>
    </fill>
    <fill>
      <patternFill patternType="solid">
        <fgColor theme="0"/>
        <bgColor rgb="FFFFFFCC"/>
      </patternFill>
    </fill>
    <fill>
      <patternFill patternType="solid">
        <fgColor rgb="FFD8D8D8"/>
        <bgColor rgb="FFDDDDDD"/>
      </patternFill>
    </fill>
    <fill>
      <patternFill patternType="solid">
        <fgColor rgb="FFDDDDDD"/>
        <bgColor rgb="FFD8D8D8"/>
      </patternFill>
    </fill>
    <fill>
      <patternFill patternType="solid">
        <fgColor rgb="FF018429"/>
        <bgColor rgb="FF127622"/>
      </patternFill>
    </fill>
    <fill>
      <patternFill patternType="solid">
        <fgColor rgb="FF96C774"/>
        <bgColor rgb="FFAFD095"/>
      </patternFill>
    </fill>
    <fill>
      <patternFill patternType="solid">
        <fgColor rgb="FFCCCCCC"/>
        <bgColor rgb="FFD8D8D8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FFFF"/>
      </bottom>
      <diagonal/>
    </border>
  </borders>
  <cellStyleXfs count="2">
    <xf numFmtId="0" fontId="0" fillId="0" borderId="0"/>
    <xf numFmtId="164" fontId="13" fillId="0" borderId="0" applyBorder="0" applyProtection="0"/>
  </cellStyleXfs>
  <cellXfs count="77">
    <xf numFmtId="0" fontId="0" fillId="0" borderId="0" xfId="0"/>
    <xf numFmtId="0" fontId="4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" fontId="2" fillId="0" borderId="13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3" xfId="1" applyNumberFormat="1" applyFont="1" applyBorder="1" applyAlignment="1" applyProtection="1">
      <alignment horizontal="right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0" fontId="2" fillId="4" borderId="12" xfId="0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164" fontId="7" fillId="5" borderId="13" xfId="1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4" fontId="7" fillId="5" borderId="13" xfId="1" applyNumberFormat="1" applyFont="1" applyFill="1" applyBorder="1" applyAlignment="1" applyProtection="1">
      <alignment horizontal="center" vertical="center" wrapText="1"/>
    </xf>
    <xf numFmtId="164" fontId="2" fillId="5" borderId="13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center" wrapText="1"/>
    </xf>
    <xf numFmtId="164" fontId="13" fillId="0" borderId="13" xfId="1" applyBorder="1" applyAlignment="1" applyProtection="1">
      <alignment horizontal="center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164" fontId="13" fillId="7" borderId="13" xfId="1" applyFill="1" applyBorder="1" applyAlignment="1" applyProtection="1">
      <alignment horizontal="center"/>
    </xf>
    <xf numFmtId="0" fontId="2" fillId="6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1" fillId="0" borderId="0" xfId="0" applyFont="1"/>
    <xf numFmtId="0" fontId="11" fillId="9" borderId="13" xfId="0" applyFont="1" applyFill="1" applyBorder="1" applyAlignment="1">
      <alignment wrapText="1"/>
    </xf>
    <xf numFmtId="166" fontId="0" fillId="0" borderId="13" xfId="0" applyNumberFormat="1" applyBorder="1" applyAlignment="1">
      <alignment horizontal="center" wrapText="1"/>
    </xf>
    <xf numFmtId="167" fontId="0" fillId="0" borderId="13" xfId="0" applyNumberFormat="1" applyBorder="1" applyAlignment="1">
      <alignment horizontal="center" wrapText="1"/>
    </xf>
    <xf numFmtId="0" fontId="0" fillId="10" borderId="13" xfId="0" applyFill="1" applyBorder="1" applyAlignment="1">
      <alignment wrapText="1"/>
    </xf>
    <xf numFmtId="167" fontId="0" fillId="10" borderId="13" xfId="0" applyNumberForma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center" wrapText="1"/>
    </xf>
    <xf numFmtId="0" fontId="4" fillId="6" borderId="13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13" xfId="0" applyFont="1" applyBorder="1" applyAlignment="1">
      <alignment vertical="center" wrapText="1"/>
    </xf>
    <xf numFmtId="0" fontId="3" fillId="8" borderId="13" xfId="0" applyFont="1" applyFill="1" applyBorder="1" applyAlignment="1">
      <alignment horizontal="center" wrapText="1"/>
    </xf>
    <xf numFmtId="0" fontId="11" fillId="9" borderId="13" xfId="0" applyFont="1" applyFill="1" applyBorder="1" applyAlignment="1">
      <alignment wrapText="1"/>
    </xf>
    <xf numFmtId="0" fontId="0" fillId="0" borderId="13" xfId="0" applyBorder="1" applyAlignment="1">
      <alignment horizontal="justify" wrapText="1"/>
    </xf>
    <xf numFmtId="0" fontId="0" fillId="10" borderId="13" xfId="0" applyFill="1" applyBorder="1" applyAlignment="1">
      <alignment horizontal="right" wrapText="1"/>
    </xf>
  </cellXfs>
  <cellStyles count="2">
    <cellStyle name="Normal" xfId="0" builtinId="0"/>
    <cellStyle name="Vírgula 44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18429"/>
      <rgbColor rgb="FF000080"/>
      <rgbColor rgb="FF808000"/>
      <rgbColor rgb="FF800080"/>
      <rgbColor rgb="FF127622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AFD095"/>
      <rgbColor rgb="FFFF99CC"/>
      <rgbColor rgb="FFCC99FF"/>
      <rgbColor rgb="FFFFCC99"/>
      <rgbColor rgb="FF3366FF"/>
      <rgbColor rgb="FF33CCCC"/>
      <rgbColor rgb="FF96C774"/>
      <rgbColor rgb="FFFFC0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W87"/>
  <sheetViews>
    <sheetView tabSelected="1" topLeftCell="A8" zoomScale="85" zoomScaleNormal="85" workbookViewId="0">
      <selection activeCell="A79" sqref="A79:L79"/>
    </sheetView>
  </sheetViews>
  <sheetFormatPr defaultColWidth="8.7109375" defaultRowHeight="15" x14ac:dyDescent="0.25"/>
  <cols>
    <col min="1" max="1" width="15.85546875" customWidth="1"/>
    <col min="2" max="2" width="13.28515625" customWidth="1"/>
    <col min="3" max="3" width="21.42578125" customWidth="1"/>
    <col min="4" max="4" width="13.28515625" customWidth="1"/>
    <col min="5" max="5" width="12" hidden="1" customWidth="1"/>
    <col min="6" max="7" width="12.5703125" customWidth="1"/>
    <col min="8" max="8" width="16" customWidth="1"/>
    <col min="9" max="9" width="15.42578125" customWidth="1"/>
    <col min="10" max="10" width="12" customWidth="1"/>
    <col min="11" max="11" width="12.5703125" customWidth="1"/>
    <col min="12" max="12" width="11.42578125" customWidth="1"/>
    <col min="13" max="13" width="13.85546875" customWidth="1"/>
    <col min="14" max="14" width="14" customWidth="1"/>
    <col min="15" max="15" width="12.28515625" customWidth="1"/>
    <col min="16" max="16" width="11.7109375" customWidth="1"/>
    <col min="17" max="17" width="16.28515625" customWidth="1"/>
    <col min="18" max="18" width="22.42578125" customWidth="1"/>
    <col min="19" max="19" width="10.5703125" customWidth="1"/>
    <col min="20" max="20" width="11.42578125" customWidth="1"/>
    <col min="21" max="21" width="8.28515625" customWidth="1"/>
    <col min="22" max="22" width="11.28515625" customWidth="1"/>
    <col min="23" max="23" width="13.28515625" customWidth="1"/>
  </cols>
  <sheetData>
    <row r="1" spans="1:23" ht="26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6"/>
    </row>
    <row r="3" spans="1:23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  <c r="Q4" s="16"/>
      <c r="R4" s="16"/>
      <c r="S4" s="16"/>
      <c r="T4" s="16"/>
      <c r="U4" s="16"/>
      <c r="V4" s="16"/>
      <c r="W4" s="16"/>
    </row>
    <row r="5" spans="1:23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6"/>
      <c r="Q6" s="16"/>
      <c r="R6" s="16"/>
      <c r="S6" s="16"/>
      <c r="T6" s="16"/>
      <c r="U6" s="16"/>
      <c r="V6" s="16"/>
      <c r="W6" s="16"/>
    </row>
    <row r="7" spans="1:23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6"/>
      <c r="Q7" s="16"/>
      <c r="R7" s="16"/>
      <c r="S7" s="16"/>
      <c r="T7" s="16"/>
      <c r="U7" s="16"/>
      <c r="V7" s="16"/>
      <c r="W7" s="16"/>
    </row>
    <row r="8" spans="1:23" x14ac:dyDescent="0.25">
      <c r="A8" s="9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6"/>
      <c r="Q9" s="16"/>
      <c r="R9" s="16"/>
      <c r="S9" s="16"/>
      <c r="T9" s="16"/>
      <c r="U9" s="16"/>
      <c r="V9" s="16"/>
      <c r="W9" s="16"/>
    </row>
    <row r="10" spans="1:23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6"/>
      <c r="Q10" s="16"/>
      <c r="R10" s="16"/>
      <c r="S10" s="16"/>
      <c r="T10" s="16"/>
      <c r="U10" s="16"/>
      <c r="V10" s="16"/>
      <c r="W10" s="16"/>
    </row>
    <row r="11" spans="1:23" x14ac:dyDescent="0.25">
      <c r="A11" s="9" t="s">
        <v>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x14ac:dyDescent="0.25">
      <c r="A12" s="11" t="s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6"/>
      <c r="Q12" s="16"/>
      <c r="R12" s="16"/>
      <c r="S12" s="16"/>
      <c r="T12" s="16"/>
      <c r="U12" s="16"/>
      <c r="V12" s="16"/>
      <c r="W12" s="16"/>
    </row>
    <row r="13" spans="1:23" s="17" customFormat="1" ht="12.75" x14ac:dyDescent="0.25"/>
    <row r="14" spans="1:23" ht="15.75" customHeight="1" x14ac:dyDescent="0.25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15.75" customHeight="1" x14ac:dyDescent="0.25">
      <c r="A15" s="8" t="s">
        <v>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8"/>
      <c r="R16" s="18"/>
      <c r="S16" s="18"/>
      <c r="T16" s="18"/>
      <c r="U16" s="18"/>
      <c r="V16" s="18"/>
      <c r="W16" s="18"/>
    </row>
    <row r="17" spans="1:23" ht="19.350000000000001" customHeight="1" x14ac:dyDescent="0.25">
      <c r="A17" s="8" t="s">
        <v>10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s="19" customFormat="1" ht="19.350000000000001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s="20" customFormat="1" ht="21" customHeight="1" x14ac:dyDescent="0.25">
      <c r="A19" s="8" t="s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ht="15.75" customHeight="1" x14ac:dyDescent="0.25">
      <c r="A20" s="5" t="s">
        <v>12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15.75" customHeight="1" x14ac:dyDescent="0.25">
      <c r="A21" s="4" t="s">
        <v>13</v>
      </c>
      <c r="B21" s="21"/>
      <c r="C21" s="3" t="s">
        <v>14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29" customHeight="1" x14ac:dyDescent="0.25">
      <c r="A22" s="4"/>
      <c r="B22" s="2" t="s">
        <v>15</v>
      </c>
      <c r="C22" s="1" t="s">
        <v>16</v>
      </c>
      <c r="D22" s="60" t="s">
        <v>17</v>
      </c>
      <c r="E22" s="60"/>
      <c r="F22" s="60"/>
      <c r="G22" s="60"/>
      <c r="H22" s="60" t="s">
        <v>18</v>
      </c>
      <c r="I22" s="60"/>
      <c r="J22" s="60"/>
      <c r="K22" s="22" t="s">
        <v>19</v>
      </c>
      <c r="L22" s="60" t="s">
        <v>20</v>
      </c>
      <c r="M22" s="60"/>
      <c r="N22" s="60"/>
      <c r="O22" s="60"/>
      <c r="P22" s="60" t="s">
        <v>21</v>
      </c>
      <c r="Q22" s="60"/>
      <c r="R22" s="22" t="s">
        <v>22</v>
      </c>
      <c r="S22" s="60" t="s">
        <v>23</v>
      </c>
      <c r="T22" s="60"/>
      <c r="U22" s="60" t="s">
        <v>24</v>
      </c>
      <c r="V22" s="60"/>
      <c r="W22" s="1" t="s">
        <v>25</v>
      </c>
    </row>
    <row r="23" spans="1:23" ht="51" x14ac:dyDescent="0.25">
      <c r="A23" s="4"/>
      <c r="B23" s="2"/>
      <c r="C23" s="1"/>
      <c r="D23" s="23" t="s">
        <v>26</v>
      </c>
      <c r="E23" s="23" t="s">
        <v>27</v>
      </c>
      <c r="F23" s="23" t="s">
        <v>27</v>
      </c>
      <c r="G23" s="23" t="s">
        <v>28</v>
      </c>
      <c r="H23" s="23" t="s">
        <v>26</v>
      </c>
      <c r="I23" s="23" t="s">
        <v>27</v>
      </c>
      <c r="J23" s="23" t="s">
        <v>28</v>
      </c>
      <c r="K23" s="23" t="s">
        <v>26</v>
      </c>
      <c r="L23" s="23" t="s">
        <v>29</v>
      </c>
      <c r="M23" s="23" t="s">
        <v>26</v>
      </c>
      <c r="N23" s="23" t="s">
        <v>27</v>
      </c>
      <c r="O23" s="23" t="s">
        <v>28</v>
      </c>
      <c r="P23" s="23" t="s">
        <v>26</v>
      </c>
      <c r="Q23" s="23" t="s">
        <v>27</v>
      </c>
      <c r="R23" s="23"/>
      <c r="S23" s="23" t="s">
        <v>26</v>
      </c>
      <c r="T23" s="23" t="s">
        <v>27</v>
      </c>
      <c r="U23" s="23" t="s">
        <v>26</v>
      </c>
      <c r="V23" s="23" t="s">
        <v>30</v>
      </c>
      <c r="W23" s="1"/>
    </row>
    <row r="24" spans="1:23" ht="24.6" customHeight="1" x14ac:dyDescent="0.25">
      <c r="A24" s="24">
        <v>45778</v>
      </c>
      <c r="B24" s="25">
        <v>3069301.8</v>
      </c>
      <c r="C24" s="25">
        <v>3069301.8</v>
      </c>
      <c r="D24" s="26">
        <v>13796785.25</v>
      </c>
      <c r="E24" s="26">
        <v>97200</v>
      </c>
      <c r="F24" s="26">
        <v>97200</v>
      </c>
      <c r="G24" s="26"/>
      <c r="H24" s="26"/>
      <c r="I24" s="26"/>
      <c r="J24" s="26"/>
      <c r="K24" s="27"/>
      <c r="L24" s="28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</row>
    <row r="25" spans="1:23" ht="24.6" customHeight="1" x14ac:dyDescent="0.25">
      <c r="A25" s="24">
        <v>45778</v>
      </c>
      <c r="B25" s="25"/>
      <c r="C25" s="25"/>
      <c r="D25" s="26"/>
      <c r="E25" s="26"/>
      <c r="F25" s="26"/>
      <c r="G25" s="26"/>
      <c r="H25" s="26"/>
      <c r="I25" s="26"/>
      <c r="J25" s="26"/>
      <c r="K25" s="27"/>
      <c r="L25" s="28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  <row r="26" spans="1:23" ht="24.6" customHeight="1" x14ac:dyDescent="0.25">
      <c r="A26" s="24">
        <v>45809</v>
      </c>
      <c r="B26" s="25">
        <v>3069301.8</v>
      </c>
      <c r="C26" s="25">
        <v>3069301.8</v>
      </c>
      <c r="D26" s="26">
        <v>4711104.5999999996</v>
      </c>
      <c r="E26" s="26"/>
      <c r="F26" s="26"/>
      <c r="G26" s="26"/>
      <c r="H26" s="26"/>
      <c r="I26" s="26"/>
      <c r="J26" s="26"/>
      <c r="K26" s="27"/>
      <c r="L26" s="28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</row>
    <row r="27" spans="1:23" ht="24.6" customHeight="1" x14ac:dyDescent="0.25">
      <c r="A27" s="24">
        <v>45809</v>
      </c>
      <c r="B27" s="25"/>
      <c r="C27" s="25"/>
      <c r="D27" s="26"/>
      <c r="E27" s="26"/>
      <c r="F27" s="26"/>
      <c r="G27" s="26"/>
      <c r="H27" s="26"/>
      <c r="I27" s="26"/>
      <c r="J27" s="26"/>
      <c r="K27" s="27"/>
      <c r="L27" s="28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</row>
    <row r="28" spans="1:23" ht="24.6" customHeight="1" x14ac:dyDescent="0.25">
      <c r="A28" s="24">
        <v>45809</v>
      </c>
      <c r="B28" s="25"/>
      <c r="C28" s="25"/>
      <c r="D28" s="26"/>
      <c r="E28" s="26"/>
      <c r="F28" s="26"/>
      <c r="G28" s="26"/>
      <c r="H28" s="26"/>
      <c r="I28" s="26"/>
      <c r="J28" s="26"/>
      <c r="K28" s="27"/>
      <c r="L28" s="28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1:23" ht="24.6" customHeight="1" x14ac:dyDescent="0.25">
      <c r="A29" s="24">
        <v>45809</v>
      </c>
      <c r="B29" s="25"/>
      <c r="C29" s="25"/>
      <c r="D29" s="26"/>
      <c r="E29" s="26"/>
      <c r="F29" s="26"/>
      <c r="G29" s="26"/>
      <c r="H29" s="26"/>
      <c r="I29" s="26"/>
      <c r="J29" s="26"/>
      <c r="K29" s="27"/>
      <c r="L29" s="28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</row>
    <row r="30" spans="1:23" ht="24.6" customHeight="1" x14ac:dyDescent="0.25">
      <c r="A30" s="24">
        <v>45839</v>
      </c>
      <c r="B30" s="26">
        <v>3109901.73</v>
      </c>
      <c r="C30" s="26">
        <v>3109901.73</v>
      </c>
      <c r="D30" s="26">
        <v>40599.93</v>
      </c>
      <c r="E30" s="26"/>
      <c r="F30" s="26"/>
      <c r="G30" s="26"/>
      <c r="H30" s="26">
        <v>5792530.75</v>
      </c>
      <c r="I30" s="26"/>
      <c r="J30" s="26"/>
      <c r="K30" s="27"/>
      <c r="L30" s="28">
        <v>45839</v>
      </c>
      <c r="M30" s="29">
        <v>713749.49</v>
      </c>
      <c r="N30" s="29"/>
      <c r="O30" s="29"/>
      <c r="P30" s="29"/>
      <c r="Q30" s="29"/>
      <c r="R30" s="29"/>
      <c r="S30" s="29"/>
      <c r="T30" s="29"/>
      <c r="U30" s="29"/>
      <c r="V30" s="29"/>
      <c r="W30" s="29">
        <v>713749.49</v>
      </c>
    </row>
    <row r="31" spans="1:23" ht="24.6" customHeight="1" x14ac:dyDescent="0.25">
      <c r="A31" s="24">
        <v>45839</v>
      </c>
      <c r="B31" s="25"/>
      <c r="C31" s="25"/>
      <c r="D31" s="26"/>
      <c r="E31" s="26"/>
      <c r="F31" s="26"/>
      <c r="G31" s="26"/>
      <c r="H31" s="26"/>
      <c r="I31" s="26"/>
      <c r="J31" s="26"/>
      <c r="K31" s="27"/>
      <c r="L31" s="28">
        <v>45809</v>
      </c>
      <c r="M31" s="29">
        <v>40599.93</v>
      </c>
      <c r="N31" s="29"/>
      <c r="O31" s="29"/>
      <c r="P31" s="29"/>
      <c r="Q31" s="29"/>
      <c r="R31" s="29"/>
      <c r="S31" s="29"/>
      <c r="T31" s="29"/>
      <c r="U31" s="29"/>
      <c r="V31" s="29"/>
      <c r="W31" s="29">
        <v>40599.93</v>
      </c>
    </row>
    <row r="32" spans="1:23" ht="24.6" customHeight="1" x14ac:dyDescent="0.25">
      <c r="A32" s="24">
        <v>45839</v>
      </c>
      <c r="B32" s="25"/>
      <c r="C32" s="25"/>
      <c r="D32" s="26"/>
      <c r="E32" s="26"/>
      <c r="F32" s="26"/>
      <c r="G32" s="26"/>
      <c r="H32" s="26"/>
      <c r="I32" s="26"/>
      <c r="J32" s="26"/>
      <c r="K32" s="27"/>
      <c r="L32" s="28">
        <v>45839</v>
      </c>
      <c r="M32" s="29">
        <v>2162215.92</v>
      </c>
      <c r="N32" s="29"/>
      <c r="O32" s="29"/>
      <c r="P32" s="29"/>
      <c r="Q32" s="29"/>
      <c r="R32" s="29"/>
      <c r="S32" s="29"/>
      <c r="T32" s="29"/>
      <c r="U32" s="29"/>
      <c r="V32" s="29"/>
      <c r="W32" s="29">
        <v>2162215.92</v>
      </c>
    </row>
    <row r="33" spans="1:23" ht="24.6" customHeight="1" x14ac:dyDescent="0.25">
      <c r="A33" s="24">
        <v>45870</v>
      </c>
      <c r="B33" s="26">
        <v>3109901.73</v>
      </c>
      <c r="C33" s="26">
        <v>3109901.73</v>
      </c>
      <c r="D33" s="26">
        <v>40599.93</v>
      </c>
      <c r="E33" s="26"/>
      <c r="F33" s="26"/>
      <c r="G33" s="26"/>
      <c r="H33" s="26">
        <v>3241564.26</v>
      </c>
      <c r="I33" s="26"/>
      <c r="J33" s="26"/>
      <c r="K33" s="27">
        <v>9673.86</v>
      </c>
      <c r="L33" s="28">
        <v>45839</v>
      </c>
      <c r="M33" s="29">
        <v>40599.93</v>
      </c>
      <c r="N33" s="29"/>
      <c r="O33" s="29"/>
      <c r="P33" s="29"/>
      <c r="Q33" s="29"/>
      <c r="R33" s="29"/>
      <c r="S33" s="29"/>
      <c r="T33" s="29"/>
      <c r="U33" s="29"/>
      <c r="V33" s="29"/>
      <c r="W33" s="29">
        <v>40599.93</v>
      </c>
    </row>
    <row r="34" spans="1:23" ht="24.6" customHeight="1" x14ac:dyDescent="0.25">
      <c r="A34" s="24">
        <v>45870</v>
      </c>
      <c r="B34" s="25"/>
      <c r="C34" s="25"/>
      <c r="D34" s="26"/>
      <c r="E34" s="26"/>
      <c r="F34" s="26"/>
      <c r="G34" s="26"/>
      <c r="H34" s="26"/>
      <c r="I34" s="26"/>
      <c r="J34" s="26"/>
      <c r="K34" s="27"/>
      <c r="L34" s="28">
        <v>45839</v>
      </c>
      <c r="M34" s="29">
        <v>49999.98</v>
      </c>
      <c r="N34" s="29"/>
      <c r="O34" s="29"/>
      <c r="P34" s="29"/>
      <c r="Q34" s="29"/>
      <c r="R34" s="29"/>
      <c r="S34" s="29"/>
      <c r="T34" s="29"/>
      <c r="U34" s="29"/>
      <c r="V34" s="29"/>
      <c r="W34" s="29">
        <v>49999.98</v>
      </c>
    </row>
    <row r="35" spans="1:23" ht="24.6" customHeight="1" x14ac:dyDescent="0.25">
      <c r="A35" s="24">
        <v>45870</v>
      </c>
      <c r="B35" s="25"/>
      <c r="C35" s="25"/>
      <c r="D35" s="26"/>
      <c r="E35" s="26"/>
      <c r="F35" s="26"/>
      <c r="G35" s="26"/>
      <c r="H35" s="26"/>
      <c r="I35" s="26"/>
      <c r="J35" s="26"/>
      <c r="K35" s="27"/>
      <c r="L35" s="28">
        <v>45870</v>
      </c>
      <c r="M35" s="29">
        <v>713749.49</v>
      </c>
      <c r="N35" s="29"/>
      <c r="O35" s="29"/>
      <c r="P35" s="29"/>
      <c r="Q35" s="29"/>
      <c r="R35" s="29"/>
      <c r="S35" s="29"/>
      <c r="T35" s="29"/>
      <c r="U35" s="29"/>
      <c r="V35" s="29"/>
      <c r="W35" s="29">
        <v>713749.49</v>
      </c>
    </row>
    <row r="36" spans="1:23" ht="24.6" customHeight="1" x14ac:dyDescent="0.25">
      <c r="A36" s="24">
        <v>45870</v>
      </c>
      <c r="B36" s="25"/>
      <c r="C36" s="25"/>
      <c r="D36" s="26"/>
      <c r="E36" s="26"/>
      <c r="F36" s="26"/>
      <c r="G36" s="26"/>
      <c r="H36" s="26"/>
      <c r="I36" s="26"/>
      <c r="J36" s="26"/>
      <c r="K36" s="27"/>
      <c r="L36" s="28">
        <v>45839</v>
      </c>
      <c r="M36" s="29">
        <v>143336.41</v>
      </c>
      <c r="N36" s="29"/>
      <c r="O36" s="29"/>
      <c r="P36" s="29"/>
      <c r="Q36" s="29"/>
      <c r="R36" s="29"/>
      <c r="S36" s="29"/>
      <c r="T36" s="29"/>
      <c r="U36" s="29"/>
      <c r="V36" s="29"/>
      <c r="W36" s="29">
        <v>143336.41</v>
      </c>
    </row>
    <row r="37" spans="1:23" ht="24.6" customHeight="1" x14ac:dyDescent="0.25">
      <c r="A37" s="24">
        <v>45870</v>
      </c>
      <c r="B37" s="25"/>
      <c r="C37" s="25"/>
      <c r="D37" s="26"/>
      <c r="E37" s="26"/>
      <c r="F37" s="26"/>
      <c r="G37" s="26"/>
      <c r="H37" s="26"/>
      <c r="I37" s="26"/>
      <c r="J37" s="26"/>
      <c r="K37" s="27"/>
      <c r="L37" s="28">
        <v>45870</v>
      </c>
      <c r="M37" s="29">
        <v>2162215.92</v>
      </c>
      <c r="N37" s="29"/>
      <c r="O37" s="29"/>
      <c r="P37" s="29"/>
      <c r="Q37" s="29"/>
      <c r="R37" s="29"/>
      <c r="S37" s="29"/>
      <c r="T37" s="29"/>
      <c r="U37" s="29"/>
      <c r="V37" s="29"/>
      <c r="W37" s="29">
        <v>2162215.92</v>
      </c>
    </row>
    <row r="38" spans="1:23" ht="24.6" customHeight="1" x14ac:dyDescent="0.25">
      <c r="A38" s="24">
        <v>45901</v>
      </c>
      <c r="B38" s="26">
        <v>3105519.62</v>
      </c>
      <c r="C38" s="26">
        <v>3105519.62</v>
      </c>
      <c r="D38" s="26">
        <v>36217.82</v>
      </c>
      <c r="E38" s="26"/>
      <c r="F38" s="26"/>
      <c r="G38" s="26"/>
      <c r="H38" s="26">
        <v>3043845.76</v>
      </c>
      <c r="I38" s="26">
        <v>97200</v>
      </c>
      <c r="J38" s="26"/>
      <c r="K38" s="27">
        <v>9673.86</v>
      </c>
      <c r="L38" s="28">
        <v>45901</v>
      </c>
      <c r="M38" s="29">
        <v>713749.5</v>
      </c>
      <c r="N38" s="29">
        <v>97200</v>
      </c>
      <c r="O38" s="29"/>
      <c r="P38" s="29"/>
      <c r="Q38" s="29"/>
      <c r="R38" s="29"/>
      <c r="S38" s="29"/>
      <c r="T38" s="29"/>
      <c r="U38" s="29"/>
      <c r="V38" s="29"/>
      <c r="W38" s="29">
        <f>M38+N38</f>
        <v>810949.5</v>
      </c>
    </row>
    <row r="39" spans="1:23" ht="24.6" customHeight="1" x14ac:dyDescent="0.25">
      <c r="A39" s="24">
        <v>45901</v>
      </c>
      <c r="B39" s="25"/>
      <c r="C39" s="25"/>
      <c r="D39" s="26"/>
      <c r="E39" s="26"/>
      <c r="F39" s="26"/>
      <c r="G39" s="26"/>
      <c r="H39" s="26"/>
      <c r="I39" s="26"/>
      <c r="J39" s="26"/>
      <c r="K39" s="27"/>
      <c r="L39" s="28">
        <v>45870</v>
      </c>
      <c r="M39" s="29">
        <v>36217.82</v>
      </c>
      <c r="N39" s="29"/>
      <c r="O39" s="29"/>
      <c r="P39" s="29"/>
      <c r="Q39" s="29"/>
      <c r="R39" s="29"/>
      <c r="S39" s="29"/>
      <c r="T39" s="29"/>
      <c r="U39" s="29"/>
      <c r="V39" s="29"/>
      <c r="W39" s="29">
        <v>36217.82</v>
      </c>
    </row>
    <row r="40" spans="1:23" ht="24.6" customHeight="1" x14ac:dyDescent="0.25">
      <c r="A40" s="24">
        <v>45901</v>
      </c>
      <c r="B40" s="25"/>
      <c r="C40" s="25"/>
      <c r="D40" s="26"/>
      <c r="E40" s="26"/>
      <c r="F40" s="26"/>
      <c r="G40" s="26"/>
      <c r="H40" s="26"/>
      <c r="I40" s="26"/>
      <c r="J40" s="26"/>
      <c r="K40" s="27"/>
      <c r="L40" s="28">
        <v>45901</v>
      </c>
      <c r="M40" s="29">
        <v>2150542.0499999998</v>
      </c>
      <c r="N40" s="29"/>
      <c r="O40" s="29"/>
      <c r="P40" s="29"/>
      <c r="Q40" s="29"/>
      <c r="R40" s="29"/>
      <c r="S40" s="29"/>
      <c r="T40" s="29"/>
      <c r="U40" s="29"/>
      <c r="V40" s="29"/>
      <c r="W40" s="29">
        <v>2150542.0499999998</v>
      </c>
    </row>
    <row r="41" spans="1:23" ht="24.6" customHeight="1" x14ac:dyDescent="0.25">
      <c r="A41" s="24">
        <v>45901</v>
      </c>
      <c r="B41" s="25"/>
      <c r="C41" s="25"/>
      <c r="D41" s="26"/>
      <c r="E41" s="26"/>
      <c r="F41" s="26"/>
      <c r="G41" s="26"/>
      <c r="H41" s="26"/>
      <c r="I41" s="26"/>
      <c r="J41" s="26"/>
      <c r="K41" s="27"/>
      <c r="L41" s="28">
        <v>45901</v>
      </c>
      <c r="M41" s="29">
        <v>143336.39000000001</v>
      </c>
      <c r="N41" s="29"/>
      <c r="O41" s="29"/>
      <c r="P41" s="29"/>
      <c r="Q41" s="29"/>
      <c r="R41" s="29"/>
      <c r="S41" s="29"/>
      <c r="T41" s="29"/>
      <c r="U41" s="29"/>
      <c r="V41" s="29"/>
      <c r="W41" s="29">
        <v>143336.39000000001</v>
      </c>
    </row>
    <row r="42" spans="1:23" ht="24.6" customHeight="1" x14ac:dyDescent="0.25">
      <c r="A42" s="24">
        <v>45931</v>
      </c>
      <c r="B42" s="26">
        <v>3105519.62</v>
      </c>
      <c r="C42" s="26">
        <v>3105519.62</v>
      </c>
      <c r="D42" s="26">
        <v>36217.82</v>
      </c>
      <c r="E42" s="26"/>
      <c r="F42" s="26"/>
      <c r="G42" s="26"/>
      <c r="H42" s="26">
        <v>219880.35</v>
      </c>
      <c r="I42" s="26"/>
      <c r="J42" s="26"/>
      <c r="K42" s="27">
        <v>61673.86</v>
      </c>
      <c r="L42" s="28">
        <v>45931</v>
      </c>
      <c r="M42" s="29">
        <v>713749.5</v>
      </c>
      <c r="N42" s="29"/>
      <c r="O42" s="29"/>
      <c r="P42" s="29"/>
      <c r="Q42" s="29"/>
      <c r="R42" s="29"/>
      <c r="S42" s="29"/>
      <c r="T42" s="29"/>
      <c r="U42" s="29"/>
      <c r="V42" s="29"/>
      <c r="W42" s="29">
        <v>713749.5</v>
      </c>
    </row>
    <row r="43" spans="1:23" ht="24.6" customHeight="1" x14ac:dyDescent="0.25">
      <c r="A43" s="24">
        <v>45931</v>
      </c>
      <c r="B43" s="25"/>
      <c r="C43" s="25"/>
      <c r="D43" s="26"/>
      <c r="E43" s="26"/>
      <c r="F43" s="26"/>
      <c r="G43" s="26"/>
      <c r="H43" s="26"/>
      <c r="I43" s="26"/>
      <c r="J43" s="26"/>
      <c r="K43" s="27"/>
      <c r="L43" s="28">
        <v>45901</v>
      </c>
      <c r="M43" s="29">
        <v>36217.82</v>
      </c>
      <c r="N43" s="29"/>
      <c r="O43" s="29"/>
      <c r="P43" s="29"/>
      <c r="Q43" s="29"/>
      <c r="R43" s="29"/>
      <c r="S43" s="29"/>
      <c r="T43" s="29"/>
      <c r="U43" s="29"/>
      <c r="V43" s="29"/>
      <c r="W43" s="29">
        <v>36217.82</v>
      </c>
    </row>
    <row r="44" spans="1:23" ht="24.6" customHeight="1" x14ac:dyDescent="0.25">
      <c r="A44" s="24">
        <v>45931</v>
      </c>
      <c r="B44" s="25"/>
      <c r="C44" s="25"/>
      <c r="D44" s="26"/>
      <c r="E44" s="26"/>
      <c r="F44" s="26"/>
      <c r="G44" s="26"/>
      <c r="H44" s="26"/>
      <c r="I44" s="26"/>
      <c r="J44" s="26"/>
      <c r="K44" s="27"/>
      <c r="L44" s="28">
        <v>45870</v>
      </c>
      <c r="M44" s="29">
        <v>143336.39000000001</v>
      </c>
      <c r="N44" s="29"/>
      <c r="O44" s="29"/>
      <c r="P44" s="29"/>
      <c r="Q44" s="29"/>
      <c r="R44" s="29"/>
      <c r="S44" s="29"/>
      <c r="T44" s="29"/>
      <c r="U44" s="29"/>
      <c r="V44" s="29"/>
      <c r="W44" s="29">
        <v>143336.39000000001</v>
      </c>
    </row>
    <row r="45" spans="1:23" ht="24.6" customHeight="1" x14ac:dyDescent="0.25">
      <c r="A45" s="24">
        <v>45931</v>
      </c>
      <c r="B45" s="25"/>
      <c r="C45" s="25"/>
      <c r="D45" s="26"/>
      <c r="E45" s="26"/>
      <c r="F45" s="26"/>
      <c r="G45" s="26"/>
      <c r="H45" s="26"/>
      <c r="I45" s="26"/>
      <c r="J45" s="26"/>
      <c r="K45" s="27"/>
      <c r="L45" s="28">
        <v>45931</v>
      </c>
      <c r="M45" s="29">
        <v>143336.39000000001</v>
      </c>
      <c r="N45" s="29"/>
      <c r="O45" s="29"/>
      <c r="P45" s="29"/>
      <c r="Q45" s="29"/>
      <c r="R45" s="29"/>
      <c r="S45" s="29"/>
      <c r="T45" s="29"/>
      <c r="U45" s="29"/>
      <c r="V45" s="29"/>
      <c r="W45" s="29">
        <v>143336.39000000001</v>
      </c>
    </row>
    <row r="46" spans="1:23" ht="24.6" customHeight="1" x14ac:dyDescent="0.25">
      <c r="A46" s="24">
        <v>45931</v>
      </c>
      <c r="B46" s="25"/>
      <c r="C46" s="25"/>
      <c r="D46" s="26"/>
      <c r="E46" s="26"/>
      <c r="F46" s="26"/>
      <c r="G46" s="26"/>
      <c r="H46" s="26"/>
      <c r="I46" s="26"/>
      <c r="J46" s="26"/>
      <c r="K46" s="27"/>
      <c r="L46" s="28">
        <v>45870</v>
      </c>
      <c r="M46" s="29">
        <v>40326.14</v>
      </c>
      <c r="N46" s="29"/>
      <c r="O46" s="29"/>
      <c r="P46" s="29"/>
      <c r="Q46" s="29"/>
      <c r="R46" s="29"/>
      <c r="S46" s="29"/>
      <c r="T46" s="29"/>
      <c r="U46" s="29"/>
      <c r="V46" s="29"/>
      <c r="W46" s="29">
        <v>40326.14</v>
      </c>
    </row>
    <row r="47" spans="1:23" ht="24.6" customHeight="1" x14ac:dyDescent="0.25">
      <c r="A47" s="24">
        <v>45931</v>
      </c>
      <c r="B47" s="25"/>
      <c r="C47" s="25"/>
      <c r="D47" s="26"/>
      <c r="E47" s="26"/>
      <c r="F47" s="26"/>
      <c r="G47" s="26"/>
      <c r="H47" s="26"/>
      <c r="I47" s="26"/>
      <c r="J47" s="26"/>
      <c r="K47" s="27"/>
      <c r="L47" s="28">
        <v>45931</v>
      </c>
      <c r="M47" s="29">
        <v>2150542.0499999998</v>
      </c>
      <c r="N47" s="29"/>
      <c r="O47" s="29"/>
      <c r="P47" s="29"/>
      <c r="Q47" s="29"/>
      <c r="R47" s="29"/>
      <c r="S47" s="29"/>
      <c r="T47" s="29"/>
      <c r="U47" s="29"/>
      <c r="V47" s="29"/>
      <c r="W47" s="29">
        <v>2150542.0499999998</v>
      </c>
    </row>
    <row r="48" spans="1:23" ht="24.6" customHeight="1" x14ac:dyDescent="0.25">
      <c r="A48" s="24">
        <v>45962</v>
      </c>
      <c r="B48" s="26">
        <v>3106470.39</v>
      </c>
      <c r="C48" s="26">
        <v>3106470.39</v>
      </c>
      <c r="D48" s="26">
        <v>37168.589999999997</v>
      </c>
      <c r="E48" s="26"/>
      <c r="F48" s="26"/>
      <c r="G48" s="26"/>
      <c r="H48" s="26">
        <v>5346951.1100000003</v>
      </c>
      <c r="I48" s="26"/>
      <c r="J48" s="26"/>
      <c r="K48" s="27">
        <v>440410.54</v>
      </c>
      <c r="L48" s="28">
        <v>45962</v>
      </c>
      <c r="M48" s="29" t="s">
        <v>31</v>
      </c>
      <c r="N48" s="29"/>
      <c r="O48" s="29"/>
      <c r="P48" s="29"/>
      <c r="Q48" s="29"/>
      <c r="R48" s="29"/>
      <c r="S48" s="29"/>
      <c r="T48" s="29"/>
      <c r="U48" s="29"/>
      <c r="V48" s="29"/>
      <c r="W48" s="29" t="s">
        <v>31</v>
      </c>
    </row>
    <row r="49" spans="1:23" ht="24.6" customHeight="1" x14ac:dyDescent="0.25">
      <c r="A49" s="24">
        <v>45962</v>
      </c>
      <c r="B49" s="25"/>
      <c r="C49" s="25"/>
      <c r="D49" s="26"/>
      <c r="E49" s="26"/>
      <c r="F49" s="26"/>
      <c r="G49" s="26"/>
      <c r="H49" s="26"/>
      <c r="I49" s="26"/>
      <c r="J49" s="26"/>
      <c r="K49" s="27"/>
      <c r="L49" s="28">
        <v>45962</v>
      </c>
      <c r="M49" s="29">
        <v>143336.39000000001</v>
      </c>
      <c r="N49" s="29"/>
      <c r="O49" s="29"/>
      <c r="P49" s="29"/>
      <c r="Q49" s="29"/>
      <c r="R49" s="29"/>
      <c r="S49" s="29"/>
      <c r="T49" s="29"/>
      <c r="U49" s="29"/>
      <c r="V49" s="29"/>
      <c r="W49" s="29">
        <v>143336.39000000001</v>
      </c>
    </row>
    <row r="50" spans="1:23" ht="24.6" customHeight="1" x14ac:dyDescent="0.25">
      <c r="A50" s="24">
        <v>45962</v>
      </c>
      <c r="B50" s="25"/>
      <c r="C50" s="25"/>
      <c r="D50" s="26"/>
      <c r="E50" s="26"/>
      <c r="F50" s="26"/>
      <c r="G50" s="26"/>
      <c r="H50" s="26"/>
      <c r="I50" s="26"/>
      <c r="J50" s="26"/>
      <c r="K50" s="27"/>
      <c r="L50" s="28">
        <v>45901</v>
      </c>
      <c r="M50" s="29">
        <v>52000</v>
      </c>
      <c r="N50" s="29"/>
      <c r="O50" s="29"/>
      <c r="P50" s="29"/>
      <c r="Q50" s="29"/>
      <c r="R50" s="29"/>
      <c r="S50" s="29"/>
      <c r="T50" s="29"/>
      <c r="U50" s="29"/>
      <c r="V50" s="29"/>
      <c r="W50" s="29">
        <v>52000</v>
      </c>
    </row>
    <row r="51" spans="1:23" ht="24.6" customHeight="1" x14ac:dyDescent="0.25">
      <c r="A51" s="24">
        <v>45962</v>
      </c>
      <c r="B51" s="25"/>
      <c r="C51" s="25"/>
      <c r="D51" s="26"/>
      <c r="E51" s="26"/>
      <c r="F51" s="26"/>
      <c r="G51" s="26"/>
      <c r="H51" s="26"/>
      <c r="I51" s="26"/>
      <c r="J51" s="26"/>
      <c r="K51" s="27"/>
      <c r="L51" s="28">
        <v>45931</v>
      </c>
      <c r="M51" s="29">
        <v>37168.589999999997</v>
      </c>
      <c r="N51" s="29"/>
      <c r="O51" s="29"/>
      <c r="P51" s="29"/>
      <c r="Q51" s="29"/>
      <c r="R51" s="29"/>
      <c r="S51" s="29"/>
      <c r="T51" s="29"/>
      <c r="U51" s="29"/>
      <c r="V51" s="29"/>
      <c r="W51" s="29">
        <v>37168.589999999997</v>
      </c>
    </row>
    <row r="52" spans="1:23" ht="24.6" customHeight="1" x14ac:dyDescent="0.25">
      <c r="A52" s="24">
        <v>45962</v>
      </c>
      <c r="B52" s="25"/>
      <c r="C52" s="25"/>
      <c r="D52" s="26"/>
      <c r="E52" s="26"/>
      <c r="F52" s="26"/>
      <c r="G52" s="26"/>
      <c r="H52" s="26"/>
      <c r="I52" s="26"/>
      <c r="J52" s="26"/>
      <c r="K52" s="27"/>
      <c r="L52" s="28">
        <v>45962</v>
      </c>
      <c r="M52" s="29">
        <v>713749.5</v>
      </c>
      <c r="N52" s="29"/>
      <c r="O52" s="29"/>
      <c r="P52" s="29"/>
      <c r="Q52" s="29"/>
      <c r="R52" s="29"/>
      <c r="S52" s="29"/>
      <c r="T52" s="29"/>
      <c r="U52" s="29"/>
      <c r="V52" s="29"/>
      <c r="W52" s="29">
        <v>713749.5</v>
      </c>
    </row>
    <row r="53" spans="1:23" ht="18.95" customHeight="1" x14ac:dyDescent="0.25">
      <c r="A53" s="30"/>
      <c r="B53" s="31">
        <f>SUM(B30:B48)</f>
        <v>15537313.09</v>
      </c>
      <c r="C53" s="31">
        <f>SUM(C30:C48)</f>
        <v>15537313.09</v>
      </c>
      <c r="D53" s="31">
        <f>D24+D26+D30+D33+D38+D42+D48</f>
        <v>18698693.940000001</v>
      </c>
      <c r="E53" s="31"/>
      <c r="F53" s="31"/>
      <c r="G53" s="31"/>
      <c r="H53" s="31">
        <f>H30+H33+H38+H42+H48</f>
        <v>17644772.23</v>
      </c>
      <c r="I53" s="31"/>
      <c r="J53" s="31"/>
      <c r="K53" s="31">
        <f>K33+K38+K42+K48</f>
        <v>521432.12</v>
      </c>
      <c r="L53" s="31"/>
      <c r="M53" s="31">
        <f>SUM(M30:M52)</f>
        <v>13244075.600000005</v>
      </c>
      <c r="N53" s="31"/>
      <c r="O53" s="31"/>
      <c r="P53" s="31"/>
      <c r="Q53" s="31"/>
      <c r="R53" s="31"/>
      <c r="S53" s="31"/>
      <c r="T53" s="31"/>
      <c r="U53" s="31"/>
      <c r="V53" s="31"/>
      <c r="W53" s="31">
        <f>SUM(W30:W52)</f>
        <v>13341275.600000005</v>
      </c>
    </row>
    <row r="54" spans="1:23" x14ac:dyDescent="0.25">
      <c r="A54" s="32"/>
      <c r="B54" s="32"/>
      <c r="C54" s="33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</row>
    <row r="55" spans="1:23" ht="44.25" customHeight="1" x14ac:dyDescent="0.25">
      <c r="A55" s="61" t="s">
        <v>32</v>
      </c>
      <c r="B55" s="61"/>
      <c r="C55" s="61"/>
      <c r="D55" s="61"/>
      <c r="E55" s="61"/>
      <c r="F55" s="34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</row>
    <row r="56" spans="1:23" ht="15" customHeight="1" x14ac:dyDescent="0.25">
      <c r="A56" s="62" t="s">
        <v>33</v>
      </c>
      <c r="B56" s="62"/>
      <c r="C56" s="62"/>
      <c r="D56" s="62"/>
      <c r="E56" s="62"/>
      <c r="F56" s="36"/>
      <c r="G56" s="32"/>
      <c r="H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</row>
    <row r="57" spans="1:23" x14ac:dyDescent="0.25">
      <c r="A57" s="62"/>
      <c r="B57" s="62"/>
      <c r="C57" s="62"/>
      <c r="D57" s="62"/>
      <c r="E57" s="62"/>
      <c r="F57" s="36"/>
      <c r="G57" s="32"/>
      <c r="H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</row>
    <row r="58" spans="1:23" ht="27" customHeight="1" x14ac:dyDescent="0.25">
      <c r="A58" s="63" t="s">
        <v>34</v>
      </c>
      <c r="B58" s="63"/>
      <c r="C58" s="63"/>
      <c r="D58" s="63"/>
      <c r="E58" s="63"/>
      <c r="F58" s="38"/>
      <c r="G58" s="32"/>
      <c r="H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</row>
    <row r="59" spans="1:23" ht="15" customHeight="1" x14ac:dyDescent="0.25">
      <c r="A59" s="63" t="s">
        <v>35</v>
      </c>
      <c r="B59" s="63"/>
      <c r="C59" s="63"/>
      <c r="D59" s="63"/>
      <c r="E59" s="63"/>
      <c r="F59" s="38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</row>
    <row r="60" spans="1:23" ht="15" customHeight="1" x14ac:dyDescent="0.25">
      <c r="A60" s="63" t="s">
        <v>36</v>
      </c>
      <c r="B60" s="63"/>
      <c r="C60" s="63"/>
      <c r="D60" s="63"/>
      <c r="E60" s="63"/>
      <c r="F60" s="38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</row>
    <row r="61" spans="1:23" ht="15" customHeight="1" x14ac:dyDescent="0.25">
      <c r="A61" s="63" t="s">
        <v>37</v>
      </c>
      <c r="B61" s="63"/>
      <c r="C61" s="63"/>
      <c r="D61" s="63"/>
      <c r="E61" s="63"/>
      <c r="F61" s="38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</row>
    <row r="62" spans="1:23" ht="15" customHeight="1" x14ac:dyDescent="0.25">
      <c r="A62" s="63" t="s">
        <v>38</v>
      </c>
      <c r="B62" s="63"/>
      <c r="C62" s="63"/>
      <c r="D62" s="63"/>
      <c r="E62" s="63"/>
      <c r="F62" s="38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</row>
    <row r="63" spans="1:23" x14ac:dyDescent="0.25">
      <c r="A63" s="32"/>
      <c r="B63" s="32"/>
      <c r="C63" s="33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</row>
    <row r="64" spans="1:23" ht="15" customHeight="1" x14ac:dyDescent="0.25">
      <c r="A64" s="39" t="s">
        <v>39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4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</row>
    <row r="65" spans="1:23" ht="51" customHeight="1" x14ac:dyDescent="0.25">
      <c r="A65" s="62" t="s">
        <v>33</v>
      </c>
      <c r="B65" s="62"/>
      <c r="C65" s="62"/>
      <c r="D65" s="62"/>
      <c r="E65" s="62"/>
      <c r="F65" s="35" t="s">
        <v>40</v>
      </c>
      <c r="G65" s="35" t="s">
        <v>41</v>
      </c>
      <c r="H65" s="35" t="s">
        <v>42</v>
      </c>
      <c r="I65" s="35" t="s">
        <v>43</v>
      </c>
      <c r="J65" s="35" t="s">
        <v>44</v>
      </c>
      <c r="K65" s="35" t="s">
        <v>45</v>
      </c>
      <c r="L65" s="36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</row>
    <row r="66" spans="1:23" ht="15" hidden="1" customHeight="1" x14ac:dyDescent="0.25">
      <c r="A66" s="63" t="s">
        <v>46</v>
      </c>
      <c r="B66" s="63"/>
      <c r="C66" s="63"/>
      <c r="D66" s="63"/>
      <c r="E66" s="63"/>
      <c r="F66" s="37"/>
      <c r="G66" s="40"/>
      <c r="H66" s="41"/>
      <c r="I66" s="42"/>
      <c r="J66" s="28"/>
      <c r="K66" s="28"/>
      <c r="L66" s="41"/>
      <c r="M66" s="64"/>
      <c r="N66" s="64"/>
      <c r="O66" s="64"/>
      <c r="P66" s="64"/>
      <c r="Q66" s="64"/>
      <c r="R66" s="32"/>
      <c r="S66" s="32"/>
      <c r="T66" s="32"/>
      <c r="U66" s="32"/>
      <c r="V66" s="32"/>
      <c r="W66" s="32"/>
    </row>
    <row r="67" spans="1:23" ht="15" hidden="1" customHeight="1" x14ac:dyDescent="0.25">
      <c r="A67" s="63" t="s">
        <v>46</v>
      </c>
      <c r="B67" s="63"/>
      <c r="C67" s="63"/>
      <c r="D67" s="63"/>
      <c r="E67" s="63"/>
      <c r="F67" s="37"/>
      <c r="G67" s="43"/>
      <c r="H67" s="41"/>
      <c r="I67" s="42"/>
      <c r="J67" s="28"/>
      <c r="K67" s="28"/>
      <c r="L67" s="41"/>
      <c r="M67" s="64"/>
      <c r="N67" s="64"/>
      <c r="O67" s="64"/>
      <c r="P67" s="64"/>
      <c r="Q67" s="64"/>
      <c r="R67" s="32"/>
      <c r="S67" s="32"/>
      <c r="T67" s="32"/>
      <c r="U67" s="32"/>
      <c r="V67" s="32"/>
      <c r="W67" s="32"/>
    </row>
    <row r="68" spans="1:23" ht="55.5" hidden="1" customHeight="1" x14ac:dyDescent="0.25">
      <c r="A68" s="63" t="s">
        <v>47</v>
      </c>
      <c r="B68" s="63"/>
      <c r="C68" s="63"/>
      <c r="D68" s="63"/>
      <c r="E68" s="63"/>
      <c r="F68" s="37"/>
      <c r="G68" s="44"/>
      <c r="H68" s="41"/>
      <c r="I68" s="42"/>
      <c r="J68" s="28"/>
      <c r="K68" s="28"/>
      <c r="L68" s="41"/>
      <c r="M68" s="45"/>
      <c r="N68" s="45"/>
      <c r="O68" s="45"/>
      <c r="P68" s="45"/>
      <c r="Q68" s="45"/>
      <c r="R68" s="32"/>
      <c r="S68" s="32"/>
      <c r="T68" s="32"/>
      <c r="U68" s="32"/>
      <c r="V68" s="32"/>
      <c r="W68" s="32"/>
    </row>
    <row r="69" spans="1:23" ht="33.6" customHeight="1" x14ac:dyDescent="0.25">
      <c r="A69" s="65" t="s">
        <v>48</v>
      </c>
      <c r="B69" s="65"/>
      <c r="C69" s="65"/>
      <c r="D69" s="65"/>
      <c r="E69" s="65"/>
      <c r="F69" s="47">
        <v>9673.86</v>
      </c>
      <c r="G69" s="48" t="s">
        <v>49</v>
      </c>
      <c r="H69" s="48">
        <v>202400010036942</v>
      </c>
      <c r="I69" s="28">
        <v>45870</v>
      </c>
      <c r="J69" s="28">
        <v>45870</v>
      </c>
      <c r="K69" s="48" t="s">
        <v>50</v>
      </c>
      <c r="L69" s="49"/>
      <c r="M69" s="45"/>
      <c r="N69" s="45"/>
      <c r="O69" s="45"/>
      <c r="P69" s="45"/>
      <c r="Q69" s="45"/>
      <c r="R69" s="32"/>
      <c r="S69" s="32"/>
      <c r="T69" s="32"/>
      <c r="U69" s="32"/>
      <c r="V69" s="32"/>
      <c r="W69" s="32"/>
    </row>
    <row r="70" spans="1:23" ht="33.6" customHeight="1" x14ac:dyDescent="0.25">
      <c r="A70" s="65" t="s">
        <v>51</v>
      </c>
      <c r="B70" s="65"/>
      <c r="C70" s="65"/>
      <c r="D70" s="65"/>
      <c r="E70" s="65"/>
      <c r="F70" s="47">
        <v>9673.86</v>
      </c>
      <c r="G70" s="48" t="s">
        <v>49</v>
      </c>
      <c r="H70" s="48">
        <v>202400010036942</v>
      </c>
      <c r="I70" s="28">
        <v>45901</v>
      </c>
      <c r="J70" s="28">
        <v>45901</v>
      </c>
      <c r="K70" s="48" t="s">
        <v>50</v>
      </c>
      <c r="L70" s="49"/>
      <c r="M70" s="45"/>
      <c r="N70" s="45"/>
      <c r="O70" s="45"/>
      <c r="P70" s="45"/>
      <c r="Q70" s="45"/>
      <c r="R70" s="32"/>
      <c r="S70" s="32"/>
      <c r="T70" s="32"/>
      <c r="U70" s="32"/>
      <c r="V70" s="32"/>
      <c r="W70" s="32"/>
    </row>
    <row r="71" spans="1:23" ht="33.6" customHeight="1" x14ac:dyDescent="0.25">
      <c r="A71" s="65" t="s">
        <v>52</v>
      </c>
      <c r="B71" s="65"/>
      <c r="C71" s="65"/>
      <c r="D71" s="65"/>
      <c r="E71" s="65"/>
      <c r="F71" s="47">
        <v>61673.86</v>
      </c>
      <c r="G71" s="48" t="s">
        <v>49</v>
      </c>
      <c r="H71" s="48">
        <v>202400010036942</v>
      </c>
      <c r="I71" s="28">
        <v>45931</v>
      </c>
      <c r="J71" s="28">
        <v>45931</v>
      </c>
      <c r="K71" s="48" t="s">
        <v>50</v>
      </c>
      <c r="L71" s="49"/>
      <c r="M71" s="45"/>
      <c r="N71" s="45"/>
      <c r="O71" s="45"/>
      <c r="P71" s="45"/>
      <c r="Q71" s="45"/>
      <c r="R71" s="32"/>
      <c r="S71" s="32"/>
      <c r="T71" s="32"/>
      <c r="U71" s="32"/>
      <c r="V71" s="32"/>
      <c r="W71" s="32"/>
    </row>
    <row r="72" spans="1:23" ht="41.25" customHeight="1" x14ac:dyDescent="0.25">
      <c r="A72" s="65" t="s">
        <v>53</v>
      </c>
      <c r="B72" s="65"/>
      <c r="C72" s="65"/>
      <c r="D72" s="65"/>
      <c r="E72" s="46"/>
      <c r="F72" s="47">
        <v>378736.68</v>
      </c>
      <c r="G72" s="48" t="s">
        <v>49</v>
      </c>
      <c r="H72" s="48">
        <v>202400010036942</v>
      </c>
      <c r="I72" s="28">
        <v>45962</v>
      </c>
      <c r="J72" s="28">
        <v>45962</v>
      </c>
      <c r="K72" s="48" t="s">
        <v>50</v>
      </c>
      <c r="L72" s="49"/>
      <c r="M72" s="45"/>
      <c r="N72" s="45"/>
      <c r="O72" s="45"/>
      <c r="P72" s="45"/>
      <c r="Q72" s="45"/>
      <c r="R72" s="32"/>
      <c r="S72" s="32"/>
      <c r="T72" s="32"/>
      <c r="U72" s="32"/>
      <c r="V72" s="32"/>
      <c r="W72" s="32"/>
    </row>
    <row r="73" spans="1:23" ht="33.6" customHeight="1" x14ac:dyDescent="0.25">
      <c r="A73" s="65" t="s">
        <v>54</v>
      </c>
      <c r="B73" s="65"/>
      <c r="C73" s="65"/>
      <c r="D73" s="65"/>
      <c r="E73" s="65"/>
      <c r="F73" s="47">
        <v>61673.86</v>
      </c>
      <c r="G73" s="48" t="s">
        <v>49</v>
      </c>
      <c r="H73" s="48">
        <v>202400010036942</v>
      </c>
      <c r="I73" s="28">
        <v>45962</v>
      </c>
      <c r="J73" s="28">
        <v>45962</v>
      </c>
      <c r="K73" s="48" t="s">
        <v>50</v>
      </c>
      <c r="L73" s="49"/>
      <c r="M73" s="45"/>
      <c r="N73" s="45"/>
      <c r="O73" s="45"/>
      <c r="P73" s="45"/>
      <c r="Q73" s="45"/>
      <c r="R73" s="32"/>
      <c r="S73" s="32"/>
      <c r="T73" s="32"/>
      <c r="U73" s="32"/>
      <c r="V73" s="32"/>
      <c r="W73" s="32"/>
    </row>
    <row r="74" spans="1:23" ht="23.25" customHeight="1" x14ac:dyDescent="0.25">
      <c r="A74" s="66" t="s">
        <v>55</v>
      </c>
      <c r="B74" s="66"/>
      <c r="C74" s="66"/>
      <c r="D74" s="66"/>
      <c r="E74" s="66"/>
      <c r="F74" s="50">
        <f>F69+F70+F71+F72+F73</f>
        <v>521432.12</v>
      </c>
      <c r="G74" s="51"/>
      <c r="H74" s="51"/>
      <c r="I74" s="51"/>
      <c r="J74" s="51"/>
      <c r="K74" s="51"/>
      <c r="L74" s="52"/>
      <c r="M74" s="32"/>
      <c r="N74" s="32"/>
      <c r="O74" s="32"/>
      <c r="P74" s="32"/>
      <c r="Q74" s="38"/>
      <c r="R74" s="32"/>
      <c r="S74" s="32"/>
      <c r="T74" s="32"/>
      <c r="U74" s="32"/>
      <c r="V74" s="32"/>
      <c r="W74" s="32"/>
    </row>
    <row r="75" spans="1:23" ht="15" hidden="1" customHeight="1" x14ac:dyDescent="0.25">
      <c r="A75" s="67" t="s">
        <v>56</v>
      </c>
      <c r="B75" s="67"/>
      <c r="C75" s="67"/>
      <c r="D75" s="67"/>
      <c r="E75" s="67"/>
      <c r="F75" s="67"/>
      <c r="G75" s="67"/>
      <c r="H75" s="67"/>
      <c r="I75" s="67"/>
      <c r="J75" s="38"/>
      <c r="K75" s="38"/>
      <c r="L75" s="38"/>
      <c r="M75" s="38"/>
      <c r="N75" s="38"/>
      <c r="O75" s="38"/>
      <c r="P75" s="38"/>
      <c r="Q75" s="32"/>
      <c r="R75" s="32"/>
      <c r="S75" s="32"/>
      <c r="T75" s="32"/>
      <c r="U75" s="32"/>
      <c r="V75" s="32"/>
      <c r="W75" s="32"/>
    </row>
    <row r="76" spans="1:23" s="38" customFormat="1" ht="12.75" x14ac:dyDescent="0.25"/>
    <row r="77" spans="1:23" ht="17.45" customHeight="1" x14ac:dyDescent="0.25">
      <c r="A77" s="68" t="s">
        <v>57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32"/>
      <c r="R77" s="32"/>
      <c r="S77" s="32"/>
      <c r="T77" s="32"/>
      <c r="U77" s="32"/>
      <c r="V77" s="32"/>
      <c r="W77" s="32"/>
    </row>
    <row r="78" spans="1:23" ht="219.4" customHeight="1" x14ac:dyDescent="0.25">
      <c r="A78" s="69" t="s">
        <v>58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53"/>
      <c r="N78" s="53"/>
      <c r="O78" s="53"/>
      <c r="P78" s="53"/>
      <c r="Q78" s="32"/>
      <c r="R78" s="32"/>
      <c r="S78" s="32"/>
      <c r="T78" s="32"/>
      <c r="U78" s="32"/>
      <c r="V78" s="32"/>
      <c r="W78" s="32"/>
    </row>
    <row r="79" spans="1:23" s="54" customFormat="1" ht="64.349999999999994" customHeight="1" x14ac:dyDescent="0.25">
      <c r="A79" s="70" t="s">
        <v>59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</row>
    <row r="80" spans="1:23" s="54" customFormat="1" ht="37.700000000000003" customHeight="1" x14ac:dyDescent="0.25">
      <c r="A80" s="71" t="s">
        <v>60</v>
      </c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</row>
    <row r="81" spans="1:23" s="54" customFormat="1" ht="49.15" customHeight="1" x14ac:dyDescent="0.25">
      <c r="A81" s="72" t="s">
        <v>61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</row>
    <row r="82" spans="1:23" x14ac:dyDescent="0.25">
      <c r="A82" s="32"/>
      <c r="B82" s="32"/>
      <c r="C82" s="33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</row>
    <row r="84" spans="1:23" ht="21" customHeight="1" x14ac:dyDescent="0.25">
      <c r="A84" s="73" t="s">
        <v>62</v>
      </c>
      <c r="B84" s="73"/>
      <c r="C84" s="73"/>
      <c r="D84" s="73"/>
      <c r="E84" s="73"/>
      <c r="F84" s="73"/>
      <c r="G84" s="73"/>
      <c r="H84" s="73"/>
      <c r="I84" s="73"/>
    </row>
    <row r="85" spans="1:23" ht="13.9" customHeight="1" x14ac:dyDescent="0.25">
      <c r="A85" s="55" t="s">
        <v>42</v>
      </c>
      <c r="B85" s="55" t="s">
        <v>63</v>
      </c>
      <c r="C85" s="55" t="s">
        <v>64</v>
      </c>
      <c r="D85" s="55" t="s">
        <v>65</v>
      </c>
      <c r="E85" s="55" t="s">
        <v>66</v>
      </c>
      <c r="F85" s="55" t="s">
        <v>67</v>
      </c>
      <c r="G85" s="74" t="s">
        <v>68</v>
      </c>
      <c r="H85" s="74"/>
      <c r="I85" s="55" t="s">
        <v>69</v>
      </c>
    </row>
    <row r="86" spans="1:23" ht="102.75" customHeight="1" x14ac:dyDescent="0.25">
      <c r="A86" s="48">
        <v>202400010085161</v>
      </c>
      <c r="B86" s="56">
        <v>45923</v>
      </c>
      <c r="C86" s="48" t="s">
        <v>70</v>
      </c>
      <c r="D86" s="48">
        <v>4</v>
      </c>
      <c r="E86" s="48">
        <v>15000100</v>
      </c>
      <c r="F86" s="48" t="s">
        <v>71</v>
      </c>
      <c r="G86" s="75" t="s">
        <v>72</v>
      </c>
      <c r="H86" s="75"/>
      <c r="I86" s="57">
        <v>97200</v>
      </c>
    </row>
    <row r="87" spans="1:23" ht="13.9" customHeight="1" x14ac:dyDescent="0.25">
      <c r="A87" s="58" t="s">
        <v>73</v>
      </c>
      <c r="B87" s="58" t="s">
        <v>73</v>
      </c>
      <c r="C87" s="58" t="s">
        <v>73</v>
      </c>
      <c r="D87" s="58" t="s">
        <v>73</v>
      </c>
      <c r="E87" s="58" t="s">
        <v>73</v>
      </c>
      <c r="F87" s="58" t="s">
        <v>73</v>
      </c>
      <c r="G87" s="76" t="s">
        <v>74</v>
      </c>
      <c r="H87" s="76"/>
      <c r="I87" s="59">
        <v>97200</v>
      </c>
    </row>
  </sheetData>
  <autoFilter ref="A65:L75" xr:uid="{00000000-0009-0000-0000-000000000000}"/>
  <mergeCells count="57">
    <mergeCell ref="A84:I84"/>
    <mergeCell ref="G85:H85"/>
    <mergeCell ref="G86:H86"/>
    <mergeCell ref="G87:H87"/>
    <mergeCell ref="A77:P77"/>
    <mergeCell ref="A78:L78"/>
    <mergeCell ref="A79:L79"/>
    <mergeCell ref="A80:L80"/>
    <mergeCell ref="A81:L81"/>
    <mergeCell ref="A71:E71"/>
    <mergeCell ref="A72:D72"/>
    <mergeCell ref="A73:E73"/>
    <mergeCell ref="A74:E74"/>
    <mergeCell ref="A75:I75"/>
    <mergeCell ref="A67:E67"/>
    <mergeCell ref="M67:Q67"/>
    <mergeCell ref="A68:E68"/>
    <mergeCell ref="A69:E69"/>
    <mergeCell ref="A70:E70"/>
    <mergeCell ref="A61:E61"/>
    <mergeCell ref="A62:E62"/>
    <mergeCell ref="A65:E65"/>
    <mergeCell ref="A66:E66"/>
    <mergeCell ref="M66:Q66"/>
    <mergeCell ref="A55:E55"/>
    <mergeCell ref="A56:E57"/>
    <mergeCell ref="A58:E58"/>
    <mergeCell ref="A59:E59"/>
    <mergeCell ref="A60:E60"/>
    <mergeCell ref="A19:W19"/>
    <mergeCell ref="A20:W20"/>
    <mergeCell ref="A21:A23"/>
    <mergeCell ref="C21:W21"/>
    <mergeCell ref="B22:B23"/>
    <mergeCell ref="C22:C23"/>
    <mergeCell ref="D22:G22"/>
    <mergeCell ref="H22:J22"/>
    <mergeCell ref="L22:O22"/>
    <mergeCell ref="P22:Q22"/>
    <mergeCell ref="S22:T22"/>
    <mergeCell ref="U22:V22"/>
    <mergeCell ref="W22:W23"/>
    <mergeCell ref="A14:W14"/>
    <mergeCell ref="A15:W15"/>
    <mergeCell ref="A16:P16"/>
    <mergeCell ref="A17:W17"/>
    <mergeCell ref="A18:W18"/>
    <mergeCell ref="A8:W8"/>
    <mergeCell ref="A9:O9"/>
    <mergeCell ref="A10:O10"/>
    <mergeCell ref="A11:W11"/>
    <mergeCell ref="A12:O12"/>
    <mergeCell ref="A1:W1"/>
    <mergeCell ref="A3:W3"/>
    <mergeCell ref="A5:W5"/>
    <mergeCell ref="A6:O6"/>
    <mergeCell ref="A7:O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1556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POL.POSSE-IMED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Henrique Nogueira de Souza</dc:creator>
  <dc:description/>
  <cp:lastModifiedBy>Dell</cp:lastModifiedBy>
  <cp:revision>170</cp:revision>
  <dcterms:created xsi:type="dcterms:W3CDTF">2025-01-22T12:28:39Z</dcterms:created>
  <dcterms:modified xsi:type="dcterms:W3CDTF">2026-01-22T21:05:42Z</dcterms:modified>
  <dc:language>pt-BR</dc:language>
</cp:coreProperties>
</file>