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2-2025\"/>
    </mc:Choice>
  </mc:AlternateContent>
  <xr:revisionPtr revIDLastSave="0" documentId="8_{F5086A5D-F342-46D9-8D09-C90B181CBC4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'POL.POSSE-IMED'!$A$73:$L$85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4" i="1" l="1"/>
  <c r="W61" i="1"/>
  <c r="M61" i="1"/>
  <c r="K61" i="1"/>
  <c r="H61" i="1"/>
  <c r="D61" i="1"/>
  <c r="C61" i="1"/>
  <c r="B61" i="1"/>
  <c r="W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dado de carater ilustrativo</t>
        </r>
      </text>
    </comment>
    <comment ref="C24" authorId="0" shapeId="0" xr:uid="{00000000-0006-0000-0000-000009000000}">
      <text>
        <r>
          <rPr>
            <sz val="10"/>
            <rFont val="Arial"/>
            <family val="2"/>
          </rPr>
          <t>Dado de caráter ilustrativo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</rPr>
          <t>dado de carater ilustrativo</t>
        </r>
      </text>
    </comment>
    <comment ref="C26" authorId="0" shapeId="0" xr:uid="{00000000-0006-0000-0000-00000A000000}">
      <text>
        <r>
          <rPr>
            <sz val="10"/>
            <rFont val="Arial"/>
            <family val="2"/>
          </rPr>
          <t>Dado de caráter ilustrativo</t>
        </r>
      </text>
    </comment>
    <comment ref="B30" authorId="0" shapeId="0" xr:uid="{00000000-0006-0000-0000-000003000000}">
      <text>
        <r>
          <rPr>
            <sz val="10"/>
            <rFont val="Arial"/>
            <family val="2"/>
          </rPr>
          <t>Custeio 3.069.301,80 + PNE jun/25 40.599,93 + PNE JUL/25 40.599,93</t>
        </r>
      </text>
    </comment>
    <comment ref="C30" authorId="0" shapeId="0" xr:uid="{00000000-0006-0000-0000-00000B000000}">
      <text>
        <r>
          <rPr>
            <sz val="10"/>
            <rFont val="Arial"/>
            <family val="2"/>
          </rPr>
          <t>Custeio 3.069.301,80 + PNE jun/25 40.599,93 + PNE JUL/25 40.599,93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PNE 36.217,82</t>
        </r>
      </text>
    </comment>
    <comment ref="C33" authorId="0" shapeId="0" xr:uid="{00000000-0006-0000-0000-00000C000000}">
      <text>
        <r>
          <rPr>
            <sz val="10"/>
            <rFont val="Arial"/>
            <family val="2"/>
          </rPr>
          <t>Custeio 3.069.301,80 + PNE 36.217,82</t>
        </r>
      </text>
    </comment>
    <comment ref="B38" authorId="0" shapeId="0" xr:uid="{00000000-0006-0000-0000-000005000000}">
      <text>
        <r>
          <rPr>
            <sz val="10"/>
            <rFont val="Arial"/>
            <family val="2"/>
          </rPr>
          <t>Custeio 3.069.301,80 + PNE 36.217,82</t>
        </r>
      </text>
    </comment>
    <comment ref="C38" authorId="0" shapeId="0" xr:uid="{00000000-0006-0000-0000-00000D000000}">
      <text>
        <r>
          <rPr>
            <sz val="10"/>
            <rFont val="Arial"/>
            <family val="2"/>
          </rPr>
          <t>Custeio 3.069.301,80 + PNE 36.217,82</t>
        </r>
      </text>
    </comment>
    <comment ref="B42" authorId="0" shapeId="0" xr:uid="{00000000-0006-0000-0000-000006000000}">
      <text>
        <r>
          <rPr>
            <sz val="10"/>
            <rFont val="Arial"/>
            <family val="2"/>
          </rPr>
          <t>Custeio 3.069.301,80 + pne 37.168,59</t>
        </r>
      </text>
    </comment>
    <comment ref="C42" authorId="0" shapeId="0" xr:uid="{00000000-0006-0000-0000-00000E000000}">
      <text>
        <r>
          <rPr>
            <sz val="10"/>
            <rFont val="Arial"/>
            <family val="2"/>
          </rPr>
          <t>Custeio 3.069.301,80 + pne 37.168,59</t>
        </r>
      </text>
    </comment>
    <comment ref="B48" authorId="0" shapeId="0" xr:uid="{00000000-0006-0000-0000-000007000000}">
      <text>
        <r>
          <rPr>
            <sz val="10"/>
            <rFont val="Arial"/>
            <family val="2"/>
          </rPr>
          <t>Custeio 3.069.301,80 + pne nov 42.324,99 + pne 13º 38.791,29</t>
        </r>
      </text>
    </comment>
    <comment ref="C48" authorId="0" shapeId="0" xr:uid="{00000000-0006-0000-0000-00000F000000}">
      <text>
        <r>
          <rPr>
            <sz val="10"/>
            <rFont val="Arial"/>
            <family val="2"/>
          </rPr>
          <t>Custeio 3.069.301,80 + pne nov 42.324,99 + pne 13º 38.791,29</t>
        </r>
      </text>
    </comment>
    <comment ref="B53" authorId="0" shapeId="0" xr:uid="{00000000-0006-0000-0000-000008000000}">
      <text>
        <r>
          <rPr>
            <sz val="10"/>
            <rFont val="Arial"/>
            <family val="2"/>
          </rPr>
          <t>Custeio 3.069.301,80 + pne 42.324,99</t>
        </r>
      </text>
    </comment>
    <comment ref="C53" authorId="0" shapeId="0" xr:uid="{00000000-0006-0000-0000-000010000000}">
      <text>
        <r>
          <rPr>
            <sz val="10"/>
            <rFont val="Arial"/>
            <family val="2"/>
          </rPr>
          <t>Custeio 3.069.301,80 + pne 42.324,99</t>
        </r>
      </text>
    </comment>
  </commentList>
</comments>
</file>

<file path=xl/sharedStrings.xml><?xml version="1.0" encoding="utf-8"?>
<sst xmlns="http://schemas.openxmlformats.org/spreadsheetml/2006/main" count="110" uniqueCount="77">
  <si>
    <t>Relatório Resumido da Execução Orçamentária e Financeira por Contrato de Gestão</t>
  </si>
  <si>
    <t>Mês/Ano: Julho a Dezembro/2025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</si>
  <si>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</si>
  <si>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</si>
  <si>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</si>
  <si>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</si>
  <si>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</si>
  <si>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</si>
  <si>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20/2025 - SES </t>
  </si>
  <si>
    <t>Vigência do Termo de Colaboração:  - Início: 01/07/2025 e Término : 01/07/2028 / 1º Apostilamento Piso Nacional da Enfermagem 01/06/25 a 30/06/25; 2º Apostilamento 01/07/25 a 31/07/25; 3º Apostilamento 01/08/25 a 31/08/25; 4º Apostilamento 01/09/25 a 30/09/25; 5º Apostilamento 01/10/25 a 31/10/25; 6º Apostilamento 01/11/25 a 30/11/25;   7º Apostilamento 01/12/25 a 31/12/25</t>
  </si>
  <si>
    <t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</si>
  <si>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</si>
  <si>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>Em reais</t>
  </si>
  <si>
    <t>Mês</t>
  </si>
  <si>
    <t>r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</si>
  <si>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</si>
  <si>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</si>
  <si>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</si>
  <si>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</si>
  <si>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</si>
  <si>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</si>
  <si>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</si>
  <si>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</si>
  <si>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</si>
  <si>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</si>
  <si>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</si>
  <si>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</si>
  <si>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</si>
  <si>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</si>
  <si>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</si>
  <si>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</si>
  <si>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pne 13º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</si>
  <si>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</si>
  <si>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</si>
  <si>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</si>
  <si>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</si>
  <si>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</si>
  <si>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</si>
  <si>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</si>
  <si>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</si>
  <si>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</si>
  <si>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</si>
  <si>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</si>
  <si>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</si>
  <si>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</si>
  <si>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</si>
  <si>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</si>
  <si>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</si>
  <si>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de glosa da PLANISA (Agosto/25)</t>
  </si>
  <si>
    <t>3.3.50.85.02</t>
  </si>
  <si>
    <t xml:space="preserve">SES/CGC/SUPECC-19837 </t>
  </si>
  <si>
    <t>Valor de glosa da PLANISA (Setembro/25)</t>
  </si>
  <si>
    <t>Valor de glosa da PLANISA (Outubro/25)</t>
  </si>
  <si>
    <t>Provisão de Glosa com base nos ajustes informados nos relatórios COMACG 03/2025 (SEI Nº 73751975) COMACG 04/2025 (SEI Nº 73752516) E COMACG 17/2025 (SEI Nº 74593659) totalizando: R$ 1.136.210,03 que será dividido em 3 parcelas – parcela 1/3</t>
  </si>
  <si>
    <t>Valor de glosa da PLANISA (Novembro/25)</t>
  </si>
  <si>
    <t>Provisão de Glosa com base nos ajustes informados nos relatórios COMACG 03/2025 (SEI Nº 73751975) COMACG 04/2025 (SEI Nº 73752516) E COMACG 17/2025 (SEI Nº 74593659) totalizando: R$ 1.136.210,03 que será dividido em 3 parcelas – parcela 2/3</t>
  </si>
  <si>
    <t>Valor provisionado para Planisa (Dezembro/25)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</si>
  <si>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</si>
  <si>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</si>
  <si>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</si>
  <si>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Julho/2025 (R$ 3.069.301,80) + Apostilamento Junho/25 TC 94.2024 (R$ 40.599,93); julho/25 (R$ 40.599,93); Agosto/25 (R$ 36.217,82); Set/25 (R$ 36.217,82); Out/25 (R$37.168,59); Nov/25 (R$ 42.324,99), PNE 13º (R$ 38.791,29); Dez/25 (R$ 42.324,99)                                         Informamos que o repasse referente ao Apostilamento do Piso Nacional da enfermagem da referência junho/2025 pago em 29/07/25 conforme Ordem de Pagamento 2025.2850.070 1-ORD.00164 (77439491) no valor de R$ 40.599,93 foi formalizado neste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 xml:space="preserve">4. </t>
    </r>
    <r>
      <rPr>
        <b/>
        <sz val="12"/>
        <color rgb="FF000000"/>
        <rFont val="Calibri"/>
        <charset val="1"/>
      </rPr>
      <t>Valores provisionados e efetivamente glosados conforme demonstrado nas Solicitação de Liquidação e Pagamento Parcial Julho - 2025 - POSSE - TC 20/2025 (76472191); Solicitação de Liquidação e Pagamento Consolidado de Julho/2025 - POSSE TC 20/2025 (78794644); Solicitação de Liquidação e Pagamento Parcial - Agosto 2025 - Polic Posse/IMED (77544266);  Solicitação de Liquidação e Pagamento Consolidado de Agosto - POSSE/IMED TC 20/2025 (80195006); Solicitação de Liquidação e Pagamento Parcial de Setembro/2025 - POSSE TC 20/2025 (78518274); Solicitação de Liquidação e Pagamento Consolidado de Setembro/2025 TC 20/2025 (81241283); Solicitação de Liquidação e Pagamento Parcial de Outubro - POSSE TC 20/2025 (80049442); Solicitação de Liquidação e Pagamento Consolidada de Outubro/2025 POSSE (82673815); Solicitação de Liquidação e Pagamento Parcial de Novembro 2025 TC 20/2025 (81145963); Solicitação de Liquidação e Pagamento Consolidado Novembro/2025 TC 20/2025 (83651970); Solicitação de Liquidação e Pagamento Parcial - Dezembro/2025 - POSSE/IMED (82613494); Solicitação de Liquidação e Pagamento Consolidada de Dezembro/2025 TC 20/2025 (83652163); Solicitação de Liquidação e Pagamento Consolidada Complementar de Dezembro/2025 (85295569);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</si>
  <si>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Informamos que o Termo de Colaboração 20/2025 não possui servidores cedidos e nem programa de residência médica.</t>
  </si>
  <si>
    <t>8. Pagamentos (repasses – Restos a Pagar - natureza 3.3.50.85.02) Repasse referente ao Custeio: não houve repasse para a referência.</t>
  </si>
  <si>
    <t xml:space="preserve">9. Pagamentos de Despesas de Exercícios Anteriores - DEA - (Natureza Despesa 3.3.50.92.83) – não houve repasse para a referência. </t>
  </si>
  <si>
    <t>Demonstrativo de investimento repassados no período de julho a dezembro/2025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</si>
  <si>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</si>
  <si>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</si>
  <si>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</si>
  <si>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</si>
  <si>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</si>
  <si>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</si>
  <si>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</si>
  <si>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2025.2850.161.00135.001</t>
  </si>
  <si>
    <t xml:space="preserve"> 4.4.50.42.05</t>
  </si>
  <si>
    <t>Repasse de recursos ao Instituto de Medicina, Estudos e Desenvolvimento - IMED, a título de investimento, referente a 405 (quatrocentos e cinco) horas de serviço de consultoria ao Sistema de Gestão Hospitalar (SGH) MV  destinado à Policlínica Estadual da Região Nordeste – Posse.</t>
  </si>
  <si>
    <t xml:space="preserve"> </t>
  </si>
  <si>
    <t>TOTAL DE REPASSES: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</si>
</sst>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[$R$-416]\ #,##0.00;[Red]\-[$R$-416]\ #,##0.00"/>
    <numFmt numFmtId="167" formatCode="dd/mm/yy"/>
  </numFmts>
  <fonts count="14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999999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127622"/>
        <bgColor rgb="FF018429"/>
      </patternFill>
    </fill>
    <fill>
      <patternFill patternType="solid">
        <fgColor rgb="FFAFD095"/>
        <bgColor rgb="FF96C774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  <fill>
      <patternFill patternType="solid">
        <fgColor rgb="FF018429"/>
        <bgColor rgb="FF127622"/>
      </patternFill>
    </fill>
    <fill>
      <patternFill patternType="solid">
        <fgColor rgb="FF96C774"/>
        <bgColor rgb="FFAFD095"/>
      </patternFill>
    </fill>
    <fill>
      <patternFill patternType="solid">
        <fgColor rgb="FFCCCCCC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79"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7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7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164" fontId="13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3" fillId="7" borderId="13" xfId="1" applyFill="1" applyBorder="1" applyAlignment="1" applyProtection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/>
    <xf numFmtId="0" fontId="11" fillId="9" borderId="13" xfId="0" applyFont="1" applyFill="1" applyBorder="1" applyAlignment="1">
      <alignment wrapText="1"/>
    </xf>
    <xf numFmtId="167" fontId="0" fillId="0" borderId="13" xfId="0" applyNumberFormat="1" applyBorder="1" applyAlignment="1">
      <alignment horizontal="center" wrapText="1"/>
    </xf>
    <xf numFmtId="166" fontId="0" fillId="0" borderId="13" xfId="0" applyNumberFormat="1" applyBorder="1" applyAlignment="1">
      <alignment horizontal="center" wrapText="1"/>
    </xf>
    <xf numFmtId="0" fontId="0" fillId="10" borderId="13" xfId="0" applyFill="1" applyBorder="1" applyAlignment="1">
      <alignment wrapText="1"/>
    </xf>
    <xf numFmtId="166" fontId="0" fillId="10" borderId="13" xfId="0" applyNumberForma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wrapText="1"/>
    </xf>
    <xf numFmtId="0" fontId="11" fillId="9" borderId="13" xfId="0" applyFont="1" applyFill="1" applyBorder="1" applyAlignment="1">
      <alignment wrapText="1"/>
    </xf>
    <xf numFmtId="0" fontId="0" fillId="0" borderId="13" xfId="0" applyBorder="1" applyAlignment="1">
      <alignment horizontal="justify" wrapText="1"/>
    </xf>
    <xf numFmtId="0" fontId="0" fillId="10" borderId="13" xfId="0" applyFill="1" applyBorder="1" applyAlignment="1">
      <alignment horizontal="right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18429"/>
      <rgbColor rgb="FF000080"/>
      <rgbColor rgb="FF808000"/>
      <rgbColor rgb="FF800080"/>
      <rgbColor rgb="FF127622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6C774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97"/>
  <sheetViews>
    <sheetView tabSelected="1" zoomScale="65" zoomScaleNormal="65" workbookViewId="0">
      <selection activeCell="H69" sqref="H69"/>
    </sheetView>
  </sheetViews>
  <sheetFormatPr defaultColWidth="8.7109375" defaultRowHeight="15" x14ac:dyDescent="0.25"/>
  <cols>
    <col min="1" max="1" width="15.85546875" customWidth="1"/>
    <col min="2" max="2" width="13.28515625" customWidth="1"/>
    <col min="3" max="3" width="21.42578125" customWidth="1"/>
    <col min="4" max="4" width="13.28515625" customWidth="1"/>
    <col min="5" max="5" width="12" hidden="1" customWidth="1"/>
    <col min="6" max="7" width="12.5703125" customWidth="1"/>
    <col min="8" max="8" width="16" customWidth="1"/>
    <col min="9" max="9" width="15.42578125" customWidth="1"/>
    <col min="10" max="10" width="12" customWidth="1"/>
    <col min="11" max="11" width="17.140625" customWidth="1"/>
    <col min="12" max="12" width="11.42578125" customWidth="1"/>
    <col min="13" max="13" width="22.85546875" customWidth="1"/>
    <col min="14" max="14" width="14" customWidth="1"/>
    <col min="15" max="15" width="12.28515625" customWidth="1"/>
    <col min="16" max="16" width="11.7109375" customWidth="1"/>
    <col min="17" max="17" width="16.28515625" customWidth="1"/>
    <col min="18" max="18" width="22.42578125" customWidth="1"/>
    <col min="19" max="19" width="10.5703125" customWidth="1"/>
    <col min="20" max="20" width="11.42578125" customWidth="1"/>
    <col min="21" max="21" width="8.28515625" customWidth="1"/>
    <col min="22" max="22" width="11.28515625" customWidth="1"/>
    <col min="23" max="23" width="13.28515625" customWidth="1"/>
  </cols>
  <sheetData>
    <row r="1" spans="1:23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6"/>
    </row>
    <row r="3" spans="1:23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</row>
    <row r="5" spans="1:23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6"/>
      <c r="Q7" s="16"/>
      <c r="R7" s="16"/>
      <c r="S7" s="16"/>
      <c r="T7" s="16"/>
      <c r="U7" s="16"/>
      <c r="V7" s="16"/>
      <c r="W7" s="16"/>
    </row>
    <row r="8" spans="1:23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2.75" x14ac:dyDescent="0.25"/>
    <row r="14" spans="1:23" ht="15.75" customHeight="1" x14ac:dyDescent="0.25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7.2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8"/>
      <c r="R16" s="18"/>
      <c r="S16" s="18"/>
      <c r="T16" s="18"/>
      <c r="U16" s="18"/>
      <c r="V16" s="18"/>
      <c r="W16" s="18"/>
    </row>
    <row r="17" spans="1:23" ht="19.350000000000001" customHeight="1" x14ac:dyDescent="0.25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9" customFormat="1" ht="19.35000000000000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20" customFormat="1" ht="21" customHeight="1" x14ac:dyDescent="0.25">
      <c r="A19" s="8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5.75" customHeight="1" x14ac:dyDescent="0.25">
      <c r="A20" s="5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.75" customHeight="1" x14ac:dyDescent="0.25">
      <c r="A21" s="4" t="s">
        <v>13</v>
      </c>
      <c r="B21" s="21"/>
      <c r="C21" s="3" t="s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29" customHeight="1" x14ac:dyDescent="0.25">
      <c r="A22" s="4"/>
      <c r="B22" s="2" t="s">
        <v>15</v>
      </c>
      <c r="C22" s="1" t="s">
        <v>16</v>
      </c>
      <c r="D22" s="61" t="s">
        <v>17</v>
      </c>
      <c r="E22" s="61"/>
      <c r="F22" s="61"/>
      <c r="G22" s="61"/>
      <c r="H22" s="61" t="s">
        <v>18</v>
      </c>
      <c r="I22" s="61"/>
      <c r="J22" s="61"/>
      <c r="K22" s="22" t="s">
        <v>19</v>
      </c>
      <c r="L22" s="61" t="s">
        <v>20</v>
      </c>
      <c r="M22" s="61"/>
      <c r="N22" s="61"/>
      <c r="O22" s="61"/>
      <c r="P22" s="61" t="s">
        <v>21</v>
      </c>
      <c r="Q22" s="61"/>
      <c r="R22" s="22" t="s">
        <v>22</v>
      </c>
      <c r="S22" s="61" t="s">
        <v>23</v>
      </c>
      <c r="T22" s="61"/>
      <c r="U22" s="61" t="s">
        <v>24</v>
      </c>
      <c r="V22" s="61"/>
      <c r="W22" s="1" t="s">
        <v>25</v>
      </c>
    </row>
    <row r="23" spans="1:23" ht="51" x14ac:dyDescent="0.25">
      <c r="A23" s="4"/>
      <c r="B23" s="2"/>
      <c r="C23" s="1"/>
      <c r="D23" s="23" t="s">
        <v>26</v>
      </c>
      <c r="E23" s="23" t="s">
        <v>27</v>
      </c>
      <c r="F23" s="23" t="s">
        <v>27</v>
      </c>
      <c r="G23" s="23" t="s">
        <v>28</v>
      </c>
      <c r="H23" s="23" t="s">
        <v>26</v>
      </c>
      <c r="I23" s="23" t="s">
        <v>27</v>
      </c>
      <c r="J23" s="23" t="s">
        <v>28</v>
      </c>
      <c r="K23" s="23" t="s">
        <v>26</v>
      </c>
      <c r="L23" s="23" t="s">
        <v>29</v>
      </c>
      <c r="M23" s="23" t="s">
        <v>26</v>
      </c>
      <c r="N23" s="23" t="s">
        <v>27</v>
      </c>
      <c r="O23" s="23" t="s">
        <v>28</v>
      </c>
      <c r="P23" s="23" t="s">
        <v>26</v>
      </c>
      <c r="Q23" s="23" t="s">
        <v>27</v>
      </c>
      <c r="R23" s="23"/>
      <c r="S23" s="23" t="s">
        <v>26</v>
      </c>
      <c r="T23" s="23" t="s">
        <v>27</v>
      </c>
      <c r="U23" s="23" t="s">
        <v>26</v>
      </c>
      <c r="V23" s="23" t="s">
        <v>30</v>
      </c>
      <c r="W23" s="1"/>
    </row>
    <row r="24" spans="1:23" ht="24.6" customHeight="1" x14ac:dyDescent="0.25">
      <c r="A24" s="24">
        <v>45778</v>
      </c>
      <c r="B24" s="25">
        <v>3069301.8</v>
      </c>
      <c r="C24" s="25">
        <v>3069301.8</v>
      </c>
      <c r="D24" s="26">
        <v>13796785.25</v>
      </c>
      <c r="E24" s="26">
        <v>97200</v>
      </c>
      <c r="F24" s="26">
        <v>97200</v>
      </c>
      <c r="G24" s="26"/>
      <c r="H24" s="26"/>
      <c r="I24" s="26"/>
      <c r="J24" s="26"/>
      <c r="K24" s="27"/>
      <c r="L24" s="28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ht="24.6" customHeight="1" x14ac:dyDescent="0.25">
      <c r="A25" s="24">
        <v>45778</v>
      </c>
      <c r="B25" s="25"/>
      <c r="C25" s="25"/>
      <c r="D25" s="26"/>
      <c r="E25" s="26"/>
      <c r="F25" s="26"/>
      <c r="G25" s="26"/>
      <c r="H25" s="26"/>
      <c r="I25" s="26"/>
      <c r="J25" s="26"/>
      <c r="K25" s="27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24.6" customHeight="1" x14ac:dyDescent="0.25">
      <c r="A26" s="24">
        <v>45809</v>
      </c>
      <c r="B26" s="25">
        <v>3069301.8</v>
      </c>
      <c r="C26" s="25">
        <v>3069301.8</v>
      </c>
      <c r="D26" s="26">
        <v>4711104.5999999996</v>
      </c>
      <c r="E26" s="26"/>
      <c r="F26" s="26"/>
      <c r="G26" s="26"/>
      <c r="H26" s="26"/>
      <c r="I26" s="26"/>
      <c r="J26" s="26"/>
      <c r="K26" s="27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ht="24.6" customHeight="1" x14ac:dyDescent="0.25">
      <c r="A27" s="24">
        <v>45809</v>
      </c>
      <c r="B27" s="25"/>
      <c r="C27" s="25"/>
      <c r="D27" s="26"/>
      <c r="E27" s="26"/>
      <c r="F27" s="26"/>
      <c r="G27" s="26"/>
      <c r="H27" s="26"/>
      <c r="I27" s="26"/>
      <c r="J27" s="26"/>
      <c r="K27" s="27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24.6" customHeight="1" x14ac:dyDescent="0.25">
      <c r="A28" s="24">
        <v>45809</v>
      </c>
      <c r="B28" s="25"/>
      <c r="C28" s="25"/>
      <c r="D28" s="26"/>
      <c r="E28" s="26"/>
      <c r="F28" s="26"/>
      <c r="G28" s="26"/>
      <c r="H28" s="26"/>
      <c r="I28" s="26"/>
      <c r="J28" s="26"/>
      <c r="K28" s="27"/>
      <c r="L28" s="2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ht="24.6" customHeight="1" x14ac:dyDescent="0.25">
      <c r="A29" s="24">
        <v>45809</v>
      </c>
      <c r="B29" s="25"/>
      <c r="C29" s="25"/>
      <c r="D29" s="26"/>
      <c r="E29" s="26"/>
      <c r="F29" s="26"/>
      <c r="G29" s="26"/>
      <c r="H29" s="26"/>
      <c r="I29" s="26"/>
      <c r="J29" s="26"/>
      <c r="K29" s="27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ht="24.6" customHeight="1" x14ac:dyDescent="0.25">
      <c r="A30" s="24">
        <v>45839</v>
      </c>
      <c r="B30" s="26">
        <v>3150501.66</v>
      </c>
      <c r="C30" s="26">
        <v>3150501.66</v>
      </c>
      <c r="D30" s="26">
        <v>40599.93</v>
      </c>
      <c r="E30" s="26"/>
      <c r="F30" s="26"/>
      <c r="G30" s="26"/>
      <c r="H30" s="26">
        <v>5792530.75</v>
      </c>
      <c r="I30" s="26"/>
      <c r="J30" s="26"/>
      <c r="K30" s="27"/>
      <c r="L30" s="28">
        <v>45839</v>
      </c>
      <c r="M30" s="30">
        <v>713749.49</v>
      </c>
      <c r="N30" s="29"/>
      <c r="O30" s="29"/>
      <c r="P30" s="29"/>
      <c r="Q30" s="29"/>
      <c r="R30" s="29"/>
      <c r="S30" s="29"/>
      <c r="T30" s="29"/>
      <c r="U30" s="29"/>
      <c r="V30" s="29"/>
      <c r="W30" s="29">
        <v>713749.49</v>
      </c>
    </row>
    <row r="31" spans="1:23" ht="24.6" customHeight="1" x14ac:dyDescent="0.25">
      <c r="A31" s="24">
        <v>45839</v>
      </c>
      <c r="B31" s="25"/>
      <c r="C31" s="25"/>
      <c r="D31" s="26"/>
      <c r="E31" s="26"/>
      <c r="F31" s="26"/>
      <c r="G31" s="26"/>
      <c r="H31" s="26"/>
      <c r="I31" s="26"/>
      <c r="J31" s="26"/>
      <c r="K31" s="27"/>
      <c r="L31" s="28">
        <v>45809</v>
      </c>
      <c r="M31" s="30">
        <v>40599.93</v>
      </c>
      <c r="N31" s="29"/>
      <c r="O31" s="29"/>
      <c r="P31" s="29"/>
      <c r="Q31" s="29"/>
      <c r="R31" s="29"/>
      <c r="S31" s="29"/>
      <c r="T31" s="29"/>
      <c r="U31" s="29"/>
      <c r="V31" s="29"/>
      <c r="W31" s="29">
        <v>40599.93</v>
      </c>
    </row>
    <row r="32" spans="1:23" ht="24.6" customHeight="1" x14ac:dyDescent="0.25">
      <c r="A32" s="24">
        <v>45839</v>
      </c>
      <c r="B32" s="25"/>
      <c r="C32" s="25"/>
      <c r="D32" s="26"/>
      <c r="E32" s="26"/>
      <c r="F32" s="26"/>
      <c r="G32" s="26"/>
      <c r="H32" s="26"/>
      <c r="I32" s="26"/>
      <c r="J32" s="26"/>
      <c r="K32" s="27"/>
      <c r="L32" s="28">
        <v>45839</v>
      </c>
      <c r="M32" s="30">
        <v>2162215.92</v>
      </c>
      <c r="N32" s="29"/>
      <c r="O32" s="29"/>
      <c r="P32" s="29"/>
      <c r="Q32" s="29"/>
      <c r="R32" s="29"/>
      <c r="S32" s="29"/>
      <c r="T32" s="29"/>
      <c r="U32" s="29"/>
      <c r="V32" s="29"/>
      <c r="W32" s="29">
        <v>2162215.92</v>
      </c>
    </row>
    <row r="33" spans="1:23" ht="24.6" customHeight="1" x14ac:dyDescent="0.25">
      <c r="A33" s="24">
        <v>45870</v>
      </c>
      <c r="B33" s="26">
        <v>3105519.62</v>
      </c>
      <c r="C33" s="26">
        <v>3105519.62</v>
      </c>
      <c r="D33" s="26">
        <v>40599.93</v>
      </c>
      <c r="E33" s="26"/>
      <c r="F33" s="26"/>
      <c r="G33" s="26"/>
      <c r="H33" s="26">
        <v>3241564.26</v>
      </c>
      <c r="I33" s="26"/>
      <c r="J33" s="26"/>
      <c r="K33" s="27">
        <v>9673.86</v>
      </c>
      <c r="L33" s="28">
        <v>45839</v>
      </c>
      <c r="M33" s="30">
        <v>40599.93</v>
      </c>
      <c r="N33" s="29"/>
      <c r="O33" s="29"/>
      <c r="P33" s="29"/>
      <c r="Q33" s="29"/>
      <c r="R33" s="29"/>
      <c r="S33" s="29"/>
      <c r="T33" s="29"/>
      <c r="U33" s="29"/>
      <c r="V33" s="29"/>
      <c r="W33" s="29">
        <v>40599.93</v>
      </c>
    </row>
    <row r="34" spans="1:23" ht="24.6" customHeight="1" x14ac:dyDescent="0.25">
      <c r="A34" s="24">
        <v>45870</v>
      </c>
      <c r="B34" s="25"/>
      <c r="C34" s="25"/>
      <c r="D34" s="26"/>
      <c r="E34" s="26"/>
      <c r="F34" s="26"/>
      <c r="G34" s="26"/>
      <c r="H34" s="26"/>
      <c r="I34" s="26"/>
      <c r="J34" s="26"/>
      <c r="K34" s="27"/>
      <c r="L34" s="28">
        <v>45839</v>
      </c>
      <c r="M34" s="30">
        <v>49999.98</v>
      </c>
      <c r="N34" s="29"/>
      <c r="O34" s="29"/>
      <c r="P34" s="29"/>
      <c r="Q34" s="29"/>
      <c r="R34" s="29"/>
      <c r="S34" s="29"/>
      <c r="T34" s="29"/>
      <c r="U34" s="29"/>
      <c r="V34" s="29"/>
      <c r="W34" s="29">
        <v>49999.98</v>
      </c>
    </row>
    <row r="35" spans="1:23" ht="24.6" customHeight="1" x14ac:dyDescent="0.25">
      <c r="A35" s="24">
        <v>45870</v>
      </c>
      <c r="B35" s="25"/>
      <c r="C35" s="25"/>
      <c r="D35" s="26"/>
      <c r="E35" s="26"/>
      <c r="F35" s="26"/>
      <c r="G35" s="26"/>
      <c r="H35" s="26"/>
      <c r="I35" s="26"/>
      <c r="J35" s="26"/>
      <c r="K35" s="27"/>
      <c r="L35" s="28">
        <v>45870</v>
      </c>
      <c r="M35" s="30">
        <v>713749.49</v>
      </c>
      <c r="N35" s="29"/>
      <c r="O35" s="29"/>
      <c r="P35" s="29"/>
      <c r="Q35" s="29"/>
      <c r="R35" s="29"/>
      <c r="S35" s="29"/>
      <c r="T35" s="29"/>
      <c r="U35" s="29"/>
      <c r="V35" s="29"/>
      <c r="W35" s="29">
        <v>713749.49</v>
      </c>
    </row>
    <row r="36" spans="1:23" ht="24.6" customHeight="1" x14ac:dyDescent="0.25">
      <c r="A36" s="24">
        <v>45870</v>
      </c>
      <c r="B36" s="25"/>
      <c r="C36" s="25"/>
      <c r="D36" s="26"/>
      <c r="E36" s="26"/>
      <c r="F36" s="26"/>
      <c r="G36" s="26"/>
      <c r="H36" s="26"/>
      <c r="I36" s="26"/>
      <c r="J36" s="26"/>
      <c r="K36" s="27"/>
      <c r="L36" s="28">
        <v>45839</v>
      </c>
      <c r="M36" s="30">
        <v>143336.41</v>
      </c>
      <c r="N36" s="29"/>
      <c r="O36" s="29"/>
      <c r="P36" s="29"/>
      <c r="Q36" s="29"/>
      <c r="R36" s="29"/>
      <c r="S36" s="29"/>
      <c r="T36" s="29"/>
      <c r="U36" s="29"/>
      <c r="V36" s="29"/>
      <c r="W36" s="29">
        <v>143336.41</v>
      </c>
    </row>
    <row r="37" spans="1:23" ht="24.6" customHeight="1" x14ac:dyDescent="0.25">
      <c r="A37" s="24">
        <v>45870</v>
      </c>
      <c r="B37" s="25"/>
      <c r="C37" s="25"/>
      <c r="D37" s="26"/>
      <c r="E37" s="26"/>
      <c r="F37" s="26"/>
      <c r="G37" s="26"/>
      <c r="H37" s="26"/>
      <c r="I37" s="26"/>
      <c r="J37" s="26"/>
      <c r="K37" s="27"/>
      <c r="L37" s="28">
        <v>45870</v>
      </c>
      <c r="M37" s="30">
        <v>2162215.92</v>
      </c>
      <c r="N37" s="29"/>
      <c r="O37" s="29"/>
      <c r="P37" s="29"/>
      <c r="Q37" s="29"/>
      <c r="R37" s="29"/>
      <c r="S37" s="29"/>
      <c r="T37" s="29"/>
      <c r="U37" s="29"/>
      <c r="V37" s="29"/>
      <c r="W37" s="29">
        <v>2162215.92</v>
      </c>
    </row>
    <row r="38" spans="1:23" ht="24.6" customHeight="1" x14ac:dyDescent="0.25">
      <c r="A38" s="24">
        <v>45901</v>
      </c>
      <c r="B38" s="26">
        <v>3105519.62</v>
      </c>
      <c r="C38" s="26">
        <v>3105519.62</v>
      </c>
      <c r="D38" s="26">
        <v>36217.82</v>
      </c>
      <c r="E38" s="26"/>
      <c r="F38" s="26"/>
      <c r="G38" s="26"/>
      <c r="H38" s="26">
        <v>3043845.76</v>
      </c>
      <c r="I38" s="26">
        <v>97200</v>
      </c>
      <c r="J38" s="26"/>
      <c r="K38" s="27">
        <v>9673.86</v>
      </c>
      <c r="L38" s="28">
        <v>45901</v>
      </c>
      <c r="M38" s="30">
        <v>713749.5</v>
      </c>
      <c r="N38" s="29">
        <v>97200</v>
      </c>
      <c r="O38" s="29"/>
      <c r="P38" s="29"/>
      <c r="Q38" s="29"/>
      <c r="R38" s="29"/>
      <c r="S38" s="29"/>
      <c r="T38" s="29"/>
      <c r="U38" s="29"/>
      <c r="V38" s="29"/>
      <c r="W38" s="29">
        <f>M38+N38</f>
        <v>810949.5</v>
      </c>
    </row>
    <row r="39" spans="1:23" ht="24.6" customHeight="1" x14ac:dyDescent="0.25">
      <c r="A39" s="24">
        <v>45901</v>
      </c>
      <c r="B39" s="25"/>
      <c r="C39" s="25"/>
      <c r="D39" s="26"/>
      <c r="E39" s="26"/>
      <c r="F39" s="26"/>
      <c r="G39" s="26"/>
      <c r="H39" s="26"/>
      <c r="I39" s="26"/>
      <c r="J39" s="26"/>
      <c r="K39" s="27"/>
      <c r="L39" s="28">
        <v>45870</v>
      </c>
      <c r="M39" s="30">
        <v>36217.82</v>
      </c>
      <c r="N39" s="29"/>
      <c r="O39" s="29"/>
      <c r="P39" s="29"/>
      <c r="Q39" s="29"/>
      <c r="R39" s="29"/>
      <c r="S39" s="29"/>
      <c r="T39" s="29"/>
      <c r="U39" s="29"/>
      <c r="V39" s="29"/>
      <c r="W39" s="29">
        <v>36217.82</v>
      </c>
    </row>
    <row r="40" spans="1:23" ht="24.6" customHeight="1" x14ac:dyDescent="0.25">
      <c r="A40" s="24">
        <v>45901</v>
      </c>
      <c r="B40" s="25"/>
      <c r="C40" s="25"/>
      <c r="D40" s="26"/>
      <c r="E40" s="26"/>
      <c r="F40" s="26"/>
      <c r="G40" s="26"/>
      <c r="H40" s="26"/>
      <c r="I40" s="26"/>
      <c r="J40" s="26"/>
      <c r="K40" s="27"/>
      <c r="L40" s="28">
        <v>45901</v>
      </c>
      <c r="M40" s="30">
        <v>2150542.0499999998</v>
      </c>
      <c r="N40" s="29"/>
      <c r="O40" s="29"/>
      <c r="P40" s="29"/>
      <c r="Q40" s="29"/>
      <c r="R40" s="29"/>
      <c r="S40" s="29"/>
      <c r="T40" s="29"/>
      <c r="U40" s="29"/>
      <c r="V40" s="29"/>
      <c r="W40" s="29">
        <v>2150542.0499999998</v>
      </c>
    </row>
    <row r="41" spans="1:23" ht="24.6" customHeight="1" x14ac:dyDescent="0.25">
      <c r="A41" s="24">
        <v>45901</v>
      </c>
      <c r="B41" s="25"/>
      <c r="C41" s="25"/>
      <c r="D41" s="26"/>
      <c r="E41" s="26"/>
      <c r="F41" s="26"/>
      <c r="G41" s="26"/>
      <c r="H41" s="26"/>
      <c r="I41" s="26"/>
      <c r="J41" s="26"/>
      <c r="K41" s="27"/>
      <c r="L41" s="28">
        <v>45901</v>
      </c>
      <c r="M41" s="30">
        <v>143336.39000000001</v>
      </c>
      <c r="N41" s="29"/>
      <c r="O41" s="29"/>
      <c r="P41" s="29"/>
      <c r="Q41" s="29"/>
      <c r="R41" s="29"/>
      <c r="S41" s="29"/>
      <c r="T41" s="29"/>
      <c r="U41" s="29"/>
      <c r="V41" s="29"/>
      <c r="W41" s="29">
        <v>143336.39000000001</v>
      </c>
    </row>
    <row r="42" spans="1:23" ht="24.6" customHeight="1" x14ac:dyDescent="0.25">
      <c r="A42" s="24">
        <v>45931</v>
      </c>
      <c r="B42" s="26">
        <v>3106470.39</v>
      </c>
      <c r="C42" s="26">
        <v>3106470.39</v>
      </c>
      <c r="D42" s="26">
        <v>36217.82</v>
      </c>
      <c r="E42" s="26"/>
      <c r="F42" s="26"/>
      <c r="G42" s="26"/>
      <c r="H42" s="26">
        <v>219880.35</v>
      </c>
      <c r="I42" s="26"/>
      <c r="J42" s="26"/>
      <c r="K42" s="27">
        <v>9673.86</v>
      </c>
      <c r="L42" s="28">
        <v>45931</v>
      </c>
      <c r="M42" s="30">
        <v>713749.5</v>
      </c>
      <c r="N42" s="29"/>
      <c r="O42" s="29"/>
      <c r="P42" s="29"/>
      <c r="Q42" s="29"/>
      <c r="R42" s="29"/>
      <c r="S42" s="29"/>
      <c r="T42" s="29"/>
      <c r="U42" s="29"/>
      <c r="V42" s="29"/>
      <c r="W42" s="29">
        <v>713749.5</v>
      </c>
    </row>
    <row r="43" spans="1:23" ht="24.6" customHeight="1" x14ac:dyDescent="0.25">
      <c r="A43" s="24">
        <v>45931</v>
      </c>
      <c r="B43" s="25"/>
      <c r="C43" s="25"/>
      <c r="D43" s="26"/>
      <c r="E43" s="26"/>
      <c r="F43" s="26"/>
      <c r="G43" s="26"/>
      <c r="H43" s="26"/>
      <c r="I43" s="26"/>
      <c r="J43" s="26"/>
      <c r="K43" s="27"/>
      <c r="L43" s="28">
        <v>45901</v>
      </c>
      <c r="M43" s="30">
        <v>36217.82</v>
      </c>
      <c r="N43" s="29"/>
      <c r="O43" s="29"/>
      <c r="P43" s="29"/>
      <c r="Q43" s="29"/>
      <c r="R43" s="29"/>
      <c r="S43" s="29"/>
      <c r="T43" s="29"/>
      <c r="U43" s="29"/>
      <c r="V43" s="29"/>
      <c r="W43" s="29">
        <v>36217.82</v>
      </c>
    </row>
    <row r="44" spans="1:23" ht="24.6" customHeight="1" x14ac:dyDescent="0.25">
      <c r="A44" s="24">
        <v>45931</v>
      </c>
      <c r="B44" s="25"/>
      <c r="C44" s="25"/>
      <c r="D44" s="26"/>
      <c r="E44" s="26"/>
      <c r="F44" s="26"/>
      <c r="G44" s="26"/>
      <c r="H44" s="26"/>
      <c r="I44" s="26"/>
      <c r="J44" s="26"/>
      <c r="K44" s="27"/>
      <c r="L44" s="28">
        <v>45870</v>
      </c>
      <c r="M44" s="30">
        <v>143336.39000000001</v>
      </c>
      <c r="N44" s="29"/>
      <c r="O44" s="29"/>
      <c r="P44" s="29"/>
      <c r="Q44" s="29"/>
      <c r="R44" s="29"/>
      <c r="S44" s="29"/>
      <c r="T44" s="29"/>
      <c r="U44" s="29"/>
      <c r="V44" s="29"/>
      <c r="W44" s="29">
        <v>143336.39000000001</v>
      </c>
    </row>
    <row r="45" spans="1:23" ht="24.6" customHeight="1" x14ac:dyDescent="0.25">
      <c r="A45" s="24">
        <v>45931</v>
      </c>
      <c r="B45" s="25"/>
      <c r="C45" s="25"/>
      <c r="D45" s="26"/>
      <c r="E45" s="26"/>
      <c r="F45" s="26"/>
      <c r="G45" s="26"/>
      <c r="H45" s="26"/>
      <c r="I45" s="26"/>
      <c r="J45" s="26"/>
      <c r="K45" s="27"/>
      <c r="L45" s="28">
        <v>45931</v>
      </c>
      <c r="M45" s="30">
        <v>143336.39000000001</v>
      </c>
      <c r="N45" s="29"/>
      <c r="O45" s="29"/>
      <c r="P45" s="29"/>
      <c r="Q45" s="29"/>
      <c r="R45" s="29"/>
      <c r="S45" s="29"/>
      <c r="T45" s="29"/>
      <c r="U45" s="29"/>
      <c r="V45" s="29"/>
      <c r="W45" s="29">
        <v>143336.39000000001</v>
      </c>
    </row>
    <row r="46" spans="1:23" ht="24.6" customHeight="1" x14ac:dyDescent="0.25">
      <c r="A46" s="24">
        <v>45931</v>
      </c>
      <c r="B46" s="25"/>
      <c r="C46" s="25"/>
      <c r="D46" s="26"/>
      <c r="E46" s="26"/>
      <c r="F46" s="26"/>
      <c r="G46" s="26"/>
      <c r="H46" s="26"/>
      <c r="I46" s="26"/>
      <c r="J46" s="26"/>
      <c r="K46" s="27"/>
      <c r="L46" s="28">
        <v>45870</v>
      </c>
      <c r="M46" s="30">
        <v>40326.14</v>
      </c>
      <c r="N46" s="29"/>
      <c r="O46" s="29"/>
      <c r="P46" s="29"/>
      <c r="Q46" s="29"/>
      <c r="R46" s="29"/>
      <c r="S46" s="29"/>
      <c r="T46" s="29"/>
      <c r="U46" s="29"/>
      <c r="V46" s="29"/>
      <c r="W46" s="29">
        <v>40326.14</v>
      </c>
    </row>
    <row r="47" spans="1:23" ht="24.6" customHeight="1" x14ac:dyDescent="0.25">
      <c r="A47" s="24">
        <v>45931</v>
      </c>
      <c r="B47" s="25"/>
      <c r="C47" s="25"/>
      <c r="D47" s="26"/>
      <c r="E47" s="26"/>
      <c r="F47" s="26"/>
      <c r="G47" s="26"/>
      <c r="H47" s="26"/>
      <c r="I47" s="26"/>
      <c r="J47" s="26"/>
      <c r="K47" s="27"/>
      <c r="L47" s="28">
        <v>45931</v>
      </c>
      <c r="M47" s="30">
        <v>2150542.0499999998</v>
      </c>
      <c r="N47" s="29"/>
      <c r="O47" s="29"/>
      <c r="P47" s="29"/>
      <c r="Q47" s="29"/>
      <c r="R47" s="29"/>
      <c r="S47" s="29"/>
      <c r="T47" s="29"/>
      <c r="U47" s="29"/>
      <c r="V47" s="29"/>
      <c r="W47" s="29">
        <v>2150542.0499999998</v>
      </c>
    </row>
    <row r="48" spans="1:23" ht="24.6" customHeight="1" x14ac:dyDescent="0.25">
      <c r="A48" s="24">
        <v>45962</v>
      </c>
      <c r="B48" s="26">
        <v>3150418.08</v>
      </c>
      <c r="C48" s="26">
        <v>3150418.08</v>
      </c>
      <c r="D48" s="26">
        <v>37168.589999999997</v>
      </c>
      <c r="E48" s="26"/>
      <c r="F48" s="26"/>
      <c r="G48" s="26"/>
      <c r="H48" s="26">
        <v>5346951.1100000003</v>
      </c>
      <c r="I48" s="26"/>
      <c r="J48" s="26"/>
      <c r="K48" s="27">
        <v>388410.54</v>
      </c>
      <c r="L48" s="28">
        <v>45962</v>
      </c>
      <c r="M48" s="30">
        <v>1771805.37</v>
      </c>
      <c r="N48" s="29"/>
      <c r="O48" s="29"/>
      <c r="P48" s="29"/>
      <c r="Q48" s="29"/>
      <c r="R48" s="29"/>
      <c r="S48" s="29"/>
      <c r="T48" s="29"/>
      <c r="U48" s="29"/>
      <c r="V48" s="29"/>
      <c r="W48" s="29">
        <v>1771805.37</v>
      </c>
    </row>
    <row r="49" spans="1:25" ht="24.6" customHeight="1" x14ac:dyDescent="0.25">
      <c r="A49" s="24">
        <v>45962</v>
      </c>
      <c r="B49" s="25"/>
      <c r="C49" s="25"/>
      <c r="D49" s="26"/>
      <c r="E49" s="26"/>
      <c r="F49" s="26"/>
      <c r="G49" s="26"/>
      <c r="H49" s="26"/>
      <c r="I49" s="26"/>
      <c r="J49" s="26"/>
      <c r="K49" s="27"/>
      <c r="L49" s="28">
        <v>45962</v>
      </c>
      <c r="M49" s="30">
        <v>143336.39000000001</v>
      </c>
      <c r="N49" s="29"/>
      <c r="O49" s="29"/>
      <c r="P49" s="29"/>
      <c r="Q49" s="29"/>
      <c r="R49" s="29"/>
      <c r="S49" s="29"/>
      <c r="T49" s="29"/>
      <c r="U49" s="29"/>
      <c r="V49" s="29"/>
      <c r="W49" s="29">
        <v>143336.39000000001</v>
      </c>
    </row>
    <row r="50" spans="1:25" ht="24.6" customHeight="1" x14ac:dyDescent="0.25">
      <c r="A50" s="24">
        <v>45962</v>
      </c>
      <c r="B50" s="25"/>
      <c r="C50" s="25"/>
      <c r="D50" s="26"/>
      <c r="E50" s="26"/>
      <c r="F50" s="26"/>
      <c r="G50" s="26"/>
      <c r="H50" s="26"/>
      <c r="I50" s="26"/>
      <c r="J50" s="26"/>
      <c r="K50" s="27"/>
      <c r="L50" s="28">
        <v>45901</v>
      </c>
      <c r="M50" s="30">
        <v>52000</v>
      </c>
      <c r="N50" s="29"/>
      <c r="O50" s="29"/>
      <c r="P50" s="29"/>
      <c r="Q50" s="29"/>
      <c r="R50" s="29"/>
      <c r="S50" s="29"/>
      <c r="T50" s="29"/>
      <c r="U50" s="29"/>
      <c r="V50" s="29"/>
      <c r="W50" s="29">
        <v>52000</v>
      </c>
      <c r="Y50" s="31"/>
    </row>
    <row r="51" spans="1:25" ht="24.6" customHeight="1" x14ac:dyDescent="0.25">
      <c r="A51" s="24">
        <v>45962</v>
      </c>
      <c r="B51" s="25"/>
      <c r="C51" s="25"/>
      <c r="D51" s="26"/>
      <c r="E51" s="26"/>
      <c r="F51" s="26"/>
      <c r="G51" s="26"/>
      <c r="H51" s="26"/>
      <c r="I51" s="26"/>
      <c r="J51" s="26"/>
      <c r="K51" s="27"/>
      <c r="L51" s="28">
        <v>45931</v>
      </c>
      <c r="M51" s="30">
        <v>37168.589999999997</v>
      </c>
      <c r="N51" s="29"/>
      <c r="O51" s="29"/>
      <c r="P51" s="29"/>
      <c r="Q51" s="29"/>
      <c r="R51" s="29"/>
      <c r="S51" s="29"/>
      <c r="T51" s="29"/>
      <c r="U51" s="29"/>
      <c r="V51" s="29"/>
      <c r="W51" s="29">
        <v>37168.589999999997</v>
      </c>
    </row>
    <row r="52" spans="1:25" ht="24.6" customHeight="1" x14ac:dyDescent="0.25">
      <c r="A52" s="24">
        <v>45962</v>
      </c>
      <c r="B52" s="25"/>
      <c r="C52" s="25"/>
      <c r="D52" s="26"/>
      <c r="E52" s="26"/>
      <c r="F52" s="26"/>
      <c r="G52" s="26"/>
      <c r="H52" s="26"/>
      <c r="I52" s="26"/>
      <c r="J52" s="26"/>
      <c r="K52" s="27"/>
      <c r="L52" s="28">
        <v>45962</v>
      </c>
      <c r="M52" s="30">
        <v>713749.5</v>
      </c>
      <c r="N52" s="29"/>
      <c r="O52" s="29"/>
      <c r="P52" s="29"/>
      <c r="Q52" s="29"/>
      <c r="R52" s="29"/>
      <c r="S52" s="29"/>
      <c r="T52" s="29"/>
      <c r="U52" s="29"/>
      <c r="V52" s="29"/>
      <c r="W52" s="29">
        <v>713749.5</v>
      </c>
    </row>
    <row r="53" spans="1:25" ht="24.6" customHeight="1" x14ac:dyDescent="0.25">
      <c r="A53" s="24">
        <v>45992</v>
      </c>
      <c r="B53" s="26">
        <v>3111626.79</v>
      </c>
      <c r="C53" s="26">
        <v>3111626.79</v>
      </c>
      <c r="D53" s="26">
        <v>651116.28</v>
      </c>
      <c r="E53" s="26"/>
      <c r="F53" s="26">
        <v>10888</v>
      </c>
      <c r="G53" s="26"/>
      <c r="H53" s="26">
        <v>237116.28</v>
      </c>
      <c r="I53" s="26"/>
      <c r="J53" s="26"/>
      <c r="K53" s="27">
        <v>388410.54</v>
      </c>
      <c r="L53" s="28">
        <v>45992</v>
      </c>
      <c r="M53" s="30">
        <v>143336.39000000001</v>
      </c>
      <c r="N53" s="29"/>
      <c r="O53" s="29"/>
      <c r="P53" s="29"/>
      <c r="Q53" s="29"/>
      <c r="R53" s="29"/>
      <c r="S53" s="29"/>
      <c r="T53" s="29"/>
      <c r="U53" s="29"/>
      <c r="V53" s="29"/>
      <c r="W53" s="29">
        <v>143336.39000000001</v>
      </c>
    </row>
    <row r="54" spans="1:25" ht="24.6" customHeight="1" x14ac:dyDescent="0.25">
      <c r="A54" s="24">
        <v>45992</v>
      </c>
      <c r="B54" s="25"/>
      <c r="C54" s="25"/>
      <c r="D54" s="26"/>
      <c r="E54" s="26"/>
      <c r="F54" s="26"/>
      <c r="G54" s="26"/>
      <c r="H54" s="26"/>
      <c r="I54" s="26"/>
      <c r="J54" s="26"/>
      <c r="K54" s="27"/>
      <c r="L54" s="28">
        <v>45992</v>
      </c>
      <c r="M54" s="30">
        <v>1771805.37</v>
      </c>
      <c r="N54" s="29"/>
      <c r="O54" s="29"/>
      <c r="P54" s="29"/>
      <c r="Q54" s="29"/>
      <c r="R54" s="29"/>
      <c r="S54" s="29"/>
      <c r="T54" s="29"/>
      <c r="U54" s="29"/>
      <c r="V54" s="29"/>
      <c r="W54" s="29">
        <v>1771805.37</v>
      </c>
    </row>
    <row r="55" spans="1:25" ht="24.6" customHeight="1" x14ac:dyDescent="0.25">
      <c r="A55" s="24">
        <v>45992</v>
      </c>
      <c r="B55" s="25"/>
      <c r="C55" s="25"/>
      <c r="D55" s="26"/>
      <c r="E55" s="26"/>
      <c r="F55" s="26"/>
      <c r="G55" s="26"/>
      <c r="H55" s="26"/>
      <c r="I55" s="26"/>
      <c r="J55" s="26"/>
      <c r="K55" s="27"/>
      <c r="L55" s="28">
        <v>45962</v>
      </c>
      <c r="M55" s="30">
        <v>52000</v>
      </c>
      <c r="N55" s="29"/>
      <c r="O55" s="29"/>
      <c r="P55" s="29"/>
      <c r="Q55" s="29"/>
      <c r="R55" s="29"/>
      <c r="S55" s="29"/>
      <c r="T55" s="29"/>
      <c r="U55" s="29"/>
      <c r="V55" s="29"/>
      <c r="W55" s="29">
        <v>52000</v>
      </c>
    </row>
    <row r="56" spans="1:25" ht="24.6" customHeight="1" x14ac:dyDescent="0.25">
      <c r="A56" s="24">
        <v>45992</v>
      </c>
      <c r="B56" s="25"/>
      <c r="C56" s="25"/>
      <c r="D56" s="26"/>
      <c r="E56" s="26"/>
      <c r="F56" s="26"/>
      <c r="G56" s="26"/>
      <c r="H56" s="26"/>
      <c r="I56" s="26"/>
      <c r="J56" s="26"/>
      <c r="K56" s="27"/>
      <c r="L56" s="28">
        <v>45931</v>
      </c>
      <c r="M56" s="30">
        <v>52000</v>
      </c>
      <c r="N56" s="29"/>
      <c r="O56" s="29"/>
      <c r="P56" s="29"/>
      <c r="Q56" s="29"/>
      <c r="R56" s="29"/>
      <c r="S56" s="29"/>
      <c r="T56" s="29"/>
      <c r="U56" s="29"/>
      <c r="V56" s="29"/>
      <c r="W56" s="29">
        <v>52000</v>
      </c>
    </row>
    <row r="57" spans="1:25" ht="24.6" customHeight="1" x14ac:dyDescent="0.25">
      <c r="A57" s="24">
        <v>45992</v>
      </c>
      <c r="B57" s="25"/>
      <c r="C57" s="25"/>
      <c r="D57" s="26"/>
      <c r="E57" s="26"/>
      <c r="F57" s="26"/>
      <c r="G57" s="26"/>
      <c r="H57" s="26"/>
      <c r="I57" s="26"/>
      <c r="J57" s="26"/>
      <c r="K57" s="27"/>
      <c r="L57" s="28">
        <v>45992</v>
      </c>
      <c r="M57" s="30">
        <v>713749.5</v>
      </c>
      <c r="N57" s="29"/>
      <c r="O57" s="29"/>
      <c r="P57" s="29"/>
      <c r="Q57" s="29"/>
      <c r="R57" s="29"/>
      <c r="S57" s="29"/>
      <c r="T57" s="29"/>
      <c r="U57" s="29"/>
      <c r="V57" s="29"/>
      <c r="W57" s="29">
        <v>713749.5</v>
      </c>
    </row>
    <row r="58" spans="1:25" ht="24.6" customHeight="1" x14ac:dyDescent="0.25">
      <c r="A58" s="24">
        <v>45992</v>
      </c>
      <c r="B58" s="25"/>
      <c r="C58" s="25"/>
      <c r="D58" s="26"/>
      <c r="E58" s="26"/>
      <c r="F58" s="26"/>
      <c r="G58" s="26"/>
      <c r="H58" s="26"/>
      <c r="I58" s="26"/>
      <c r="J58" s="26"/>
      <c r="K58" s="27"/>
      <c r="L58" s="28">
        <v>45962</v>
      </c>
      <c r="M58" s="30">
        <v>42324.99</v>
      </c>
      <c r="N58" s="29"/>
      <c r="O58" s="29"/>
      <c r="P58" s="29"/>
      <c r="Q58" s="29"/>
      <c r="R58" s="29"/>
      <c r="S58" s="29"/>
      <c r="T58" s="29"/>
      <c r="U58" s="29"/>
      <c r="V58" s="29"/>
      <c r="W58" s="29">
        <v>42324.99</v>
      </c>
    </row>
    <row r="59" spans="1:25" ht="24.6" customHeight="1" x14ac:dyDescent="0.25">
      <c r="A59" s="24">
        <v>45992</v>
      </c>
      <c r="B59" s="25"/>
      <c r="C59" s="25"/>
      <c r="D59" s="26"/>
      <c r="E59" s="26"/>
      <c r="F59" s="26"/>
      <c r="G59" s="26"/>
      <c r="H59" s="26"/>
      <c r="I59" s="26"/>
      <c r="J59" s="26"/>
      <c r="K59" s="27"/>
      <c r="L59" s="28" t="s">
        <v>31</v>
      </c>
      <c r="M59" s="30">
        <v>38791.29</v>
      </c>
      <c r="N59" s="29"/>
      <c r="O59" s="29"/>
      <c r="P59" s="29"/>
      <c r="Q59" s="29"/>
      <c r="R59" s="29"/>
      <c r="S59" s="29"/>
      <c r="T59" s="29"/>
      <c r="U59" s="29"/>
      <c r="V59" s="29"/>
      <c r="W59" s="29">
        <v>38791.29</v>
      </c>
    </row>
    <row r="60" spans="1:25" ht="24.6" customHeight="1" x14ac:dyDescent="0.25">
      <c r="A60" s="24">
        <v>45992</v>
      </c>
      <c r="B60" s="25"/>
      <c r="C60" s="25"/>
      <c r="D60" s="26"/>
      <c r="E60" s="26"/>
      <c r="F60" s="26"/>
      <c r="G60" s="26"/>
      <c r="H60" s="26"/>
      <c r="I60" s="26"/>
      <c r="J60" s="26"/>
      <c r="K60" s="27"/>
      <c r="L60" s="28">
        <v>45992</v>
      </c>
      <c r="M60" s="30">
        <v>52000</v>
      </c>
      <c r="N60" s="29"/>
      <c r="O60" s="29"/>
      <c r="P60" s="29"/>
      <c r="Q60" s="29"/>
      <c r="R60" s="29"/>
      <c r="S60" s="29"/>
      <c r="T60" s="29"/>
      <c r="U60" s="29"/>
      <c r="V60" s="29"/>
      <c r="W60" s="29">
        <v>52000</v>
      </c>
    </row>
    <row r="61" spans="1:25" ht="69.95" customHeight="1" x14ac:dyDescent="0.25">
      <c r="A61" s="32"/>
      <c r="B61" s="33">
        <f>SUM(B30:B60)</f>
        <v>18730056.16</v>
      </c>
      <c r="C61" s="33">
        <f>SUM(C30:C60)</f>
        <v>18730056.16</v>
      </c>
      <c r="D61" s="33">
        <f>D24+D26+D30+D33+D38+D42+D48+D53</f>
        <v>19349810.220000003</v>
      </c>
      <c r="E61" s="33"/>
      <c r="F61" s="33"/>
      <c r="G61" s="33"/>
      <c r="H61" s="33">
        <f>H30+H33+H38+H42+H48+H53</f>
        <v>17881888.510000002</v>
      </c>
      <c r="I61" s="33"/>
      <c r="J61" s="33"/>
      <c r="K61" s="33">
        <f>K33+K38+K42+K48+K53</f>
        <v>805842.65999999992</v>
      </c>
      <c r="L61" s="33"/>
      <c r="M61" s="33">
        <f>SUM(M30:M60)</f>
        <v>17881888.510000005</v>
      </c>
      <c r="N61" s="33"/>
      <c r="O61" s="33"/>
      <c r="P61" s="33"/>
      <c r="Q61" s="33"/>
      <c r="R61" s="33"/>
      <c r="S61" s="33"/>
      <c r="T61" s="33"/>
      <c r="U61" s="33"/>
      <c r="V61" s="33"/>
      <c r="W61" s="33">
        <f>SUM(W30:W60)</f>
        <v>17979088.510000005</v>
      </c>
    </row>
    <row r="62" spans="1:25" x14ac:dyDescent="0.25">
      <c r="A62" s="34"/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</row>
    <row r="63" spans="1:25" ht="44.25" customHeight="1" x14ac:dyDescent="0.25">
      <c r="A63" s="62" t="s">
        <v>32</v>
      </c>
      <c r="B63" s="62"/>
      <c r="C63" s="62"/>
      <c r="D63" s="62"/>
      <c r="E63" s="62"/>
      <c r="F63" s="36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</row>
    <row r="64" spans="1:25" ht="15" customHeight="1" x14ac:dyDescent="0.25">
      <c r="A64" s="63" t="s">
        <v>33</v>
      </c>
      <c r="B64" s="63"/>
      <c r="C64" s="63"/>
      <c r="D64" s="63"/>
      <c r="E64" s="63"/>
      <c r="F64" s="38"/>
      <c r="G64" s="34"/>
      <c r="H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</row>
    <row r="65" spans="1:23" x14ac:dyDescent="0.25">
      <c r="A65" s="63"/>
      <c r="B65" s="63"/>
      <c r="C65" s="63"/>
      <c r="D65" s="63"/>
      <c r="E65" s="63"/>
      <c r="F65" s="38"/>
      <c r="G65" s="34"/>
      <c r="H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</row>
    <row r="66" spans="1:23" ht="27" customHeight="1" x14ac:dyDescent="0.25">
      <c r="A66" s="64" t="s">
        <v>34</v>
      </c>
      <c r="B66" s="64"/>
      <c r="C66" s="64"/>
      <c r="D66" s="64"/>
      <c r="E66" s="64"/>
      <c r="F66" s="40"/>
      <c r="G66" s="34"/>
      <c r="H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</row>
    <row r="67" spans="1:23" ht="15" customHeight="1" x14ac:dyDescent="0.25">
      <c r="A67" s="64" t="s">
        <v>35</v>
      </c>
      <c r="B67" s="64"/>
      <c r="C67" s="64"/>
      <c r="D67" s="64"/>
      <c r="E67" s="64"/>
      <c r="F67" s="40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</row>
    <row r="68" spans="1:23" ht="15" customHeight="1" x14ac:dyDescent="0.25">
      <c r="A68" s="64" t="s">
        <v>36</v>
      </c>
      <c r="B68" s="64"/>
      <c r="C68" s="64"/>
      <c r="D68" s="64"/>
      <c r="E68" s="64"/>
      <c r="F68" s="40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</row>
    <row r="69" spans="1:23" ht="15" customHeight="1" x14ac:dyDescent="0.25">
      <c r="A69" s="64" t="s">
        <v>37</v>
      </c>
      <c r="B69" s="64"/>
      <c r="C69" s="64"/>
      <c r="D69" s="64"/>
      <c r="E69" s="64"/>
      <c r="F69" s="40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</row>
    <row r="70" spans="1:23" ht="15" customHeight="1" x14ac:dyDescent="0.25">
      <c r="A70" s="64" t="s">
        <v>38</v>
      </c>
      <c r="B70" s="64"/>
      <c r="C70" s="64"/>
      <c r="D70" s="64"/>
      <c r="E70" s="64"/>
      <c r="F70" s="40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</row>
    <row r="71" spans="1:23" x14ac:dyDescent="0.25">
      <c r="A71" s="34"/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</row>
    <row r="72" spans="1:23" ht="15" customHeight="1" x14ac:dyDescent="0.25">
      <c r="A72" s="65" t="s">
        <v>39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36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</row>
    <row r="73" spans="1:23" ht="51" customHeight="1" x14ac:dyDescent="0.25">
      <c r="A73" s="63" t="s">
        <v>33</v>
      </c>
      <c r="B73" s="63"/>
      <c r="C73" s="63"/>
      <c r="D73" s="63"/>
      <c r="E73" s="63"/>
      <c r="F73" s="37" t="s">
        <v>40</v>
      </c>
      <c r="G73" s="37" t="s">
        <v>41</v>
      </c>
      <c r="H73" s="37" t="s">
        <v>42</v>
      </c>
      <c r="I73" s="37" t="s">
        <v>43</v>
      </c>
      <c r="J73" s="37" t="s">
        <v>44</v>
      </c>
      <c r="K73" s="37" t="s">
        <v>45</v>
      </c>
      <c r="L73" s="38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</row>
    <row r="74" spans="1:23" ht="15" hidden="1" customHeight="1" x14ac:dyDescent="0.25">
      <c r="A74" s="64" t="s">
        <v>46</v>
      </c>
      <c r="B74" s="64"/>
      <c r="C74" s="64"/>
      <c r="D74" s="64"/>
      <c r="E74" s="64"/>
      <c r="F74" s="39"/>
      <c r="G74" s="41"/>
      <c r="H74" s="42"/>
      <c r="I74" s="43"/>
      <c r="J74" s="28"/>
      <c r="K74" s="28"/>
      <c r="L74" s="42"/>
      <c r="M74" s="66"/>
      <c r="N74" s="66"/>
      <c r="O74" s="66"/>
      <c r="P74" s="66"/>
      <c r="Q74" s="66"/>
      <c r="R74" s="34"/>
      <c r="S74" s="34"/>
      <c r="T74" s="34"/>
      <c r="U74" s="34"/>
      <c r="V74" s="34"/>
      <c r="W74" s="34"/>
    </row>
    <row r="75" spans="1:23" ht="15" hidden="1" customHeight="1" x14ac:dyDescent="0.25">
      <c r="A75" s="64" t="s">
        <v>46</v>
      </c>
      <c r="B75" s="64"/>
      <c r="C75" s="64"/>
      <c r="D75" s="64"/>
      <c r="E75" s="64"/>
      <c r="F75" s="39"/>
      <c r="G75" s="44"/>
      <c r="H75" s="42"/>
      <c r="I75" s="43"/>
      <c r="J75" s="28"/>
      <c r="K75" s="28"/>
      <c r="L75" s="42"/>
      <c r="M75" s="66"/>
      <c r="N75" s="66"/>
      <c r="O75" s="66"/>
      <c r="P75" s="66"/>
      <c r="Q75" s="66"/>
      <c r="R75" s="34"/>
      <c r="S75" s="34"/>
      <c r="T75" s="34"/>
      <c r="U75" s="34"/>
      <c r="V75" s="34"/>
      <c r="W75" s="34"/>
    </row>
    <row r="76" spans="1:23" ht="55.5" hidden="1" customHeight="1" x14ac:dyDescent="0.25">
      <c r="A76" s="64" t="s">
        <v>47</v>
      </c>
      <c r="B76" s="64"/>
      <c r="C76" s="64"/>
      <c r="D76" s="64"/>
      <c r="E76" s="64"/>
      <c r="F76" s="39"/>
      <c r="G76" s="45"/>
      <c r="H76" s="42"/>
      <c r="I76" s="43"/>
      <c r="J76" s="28"/>
      <c r="K76" s="28"/>
      <c r="L76" s="42"/>
      <c r="M76" s="46"/>
      <c r="N76" s="46"/>
      <c r="O76" s="46"/>
      <c r="P76" s="46"/>
      <c r="Q76" s="46"/>
      <c r="R76" s="34"/>
      <c r="S76" s="34"/>
      <c r="T76" s="34"/>
      <c r="U76" s="34"/>
      <c r="V76" s="34"/>
      <c r="W76" s="34"/>
    </row>
    <row r="77" spans="1:23" ht="33.6" customHeight="1" x14ac:dyDescent="0.25">
      <c r="A77" s="67" t="s">
        <v>48</v>
      </c>
      <c r="B77" s="67"/>
      <c r="C77" s="67"/>
      <c r="D77" s="67"/>
      <c r="E77" s="67"/>
      <c r="F77" s="48">
        <v>9673.86</v>
      </c>
      <c r="G77" s="49" t="s">
        <v>49</v>
      </c>
      <c r="H77" s="49">
        <v>202400010036942</v>
      </c>
      <c r="I77" s="28">
        <v>45870</v>
      </c>
      <c r="J77" s="28">
        <v>45870</v>
      </c>
      <c r="K77" s="49" t="s">
        <v>50</v>
      </c>
      <c r="L77" s="50"/>
      <c r="M77" s="46"/>
      <c r="N77" s="46"/>
      <c r="O77" s="46"/>
      <c r="P77" s="46"/>
      <c r="Q77" s="46"/>
      <c r="R77" s="34"/>
      <c r="S77" s="34"/>
      <c r="T77" s="34"/>
      <c r="U77" s="34"/>
      <c r="V77" s="34"/>
      <c r="W77" s="34"/>
    </row>
    <row r="78" spans="1:23" ht="33.6" customHeight="1" x14ac:dyDescent="0.25">
      <c r="A78" s="67" t="s">
        <v>51</v>
      </c>
      <c r="B78" s="67"/>
      <c r="C78" s="67"/>
      <c r="D78" s="67"/>
      <c r="E78" s="67"/>
      <c r="F78" s="48">
        <v>9673.86</v>
      </c>
      <c r="G78" s="49" t="s">
        <v>49</v>
      </c>
      <c r="H78" s="49">
        <v>202400010036942</v>
      </c>
      <c r="I78" s="28">
        <v>45901</v>
      </c>
      <c r="J78" s="28">
        <v>45901</v>
      </c>
      <c r="K78" s="49" t="s">
        <v>50</v>
      </c>
      <c r="L78" s="50"/>
      <c r="M78" s="46"/>
      <c r="N78" s="46"/>
      <c r="O78" s="46"/>
      <c r="P78" s="46"/>
      <c r="Q78" s="46"/>
      <c r="R78" s="34"/>
      <c r="S78" s="34"/>
      <c r="T78" s="34"/>
      <c r="U78" s="34"/>
      <c r="V78" s="34"/>
      <c r="W78" s="34"/>
    </row>
    <row r="79" spans="1:23" ht="33.6" customHeight="1" x14ac:dyDescent="0.25">
      <c r="A79" s="67" t="s">
        <v>52</v>
      </c>
      <c r="B79" s="67"/>
      <c r="C79" s="67"/>
      <c r="D79" s="67"/>
      <c r="E79" s="67"/>
      <c r="F79" s="48">
        <v>9673.86</v>
      </c>
      <c r="G79" s="49" t="s">
        <v>49</v>
      </c>
      <c r="H79" s="49">
        <v>202400010036942</v>
      </c>
      <c r="I79" s="28">
        <v>45931</v>
      </c>
      <c r="J79" s="28">
        <v>45931</v>
      </c>
      <c r="K79" s="49" t="s">
        <v>50</v>
      </c>
      <c r="L79" s="50"/>
      <c r="M79" s="46"/>
      <c r="N79" s="46"/>
      <c r="O79" s="46"/>
      <c r="P79" s="46"/>
      <c r="Q79" s="46"/>
      <c r="R79" s="34"/>
      <c r="S79" s="34"/>
      <c r="T79" s="34"/>
      <c r="U79" s="34"/>
      <c r="V79" s="34"/>
      <c r="W79" s="34"/>
    </row>
    <row r="80" spans="1:23" ht="41.25" customHeight="1" x14ac:dyDescent="0.25">
      <c r="A80" s="67" t="s">
        <v>53</v>
      </c>
      <c r="B80" s="67"/>
      <c r="C80" s="67"/>
      <c r="D80" s="67"/>
      <c r="E80" s="47"/>
      <c r="F80" s="48">
        <v>378736.68</v>
      </c>
      <c r="G80" s="49" t="s">
        <v>49</v>
      </c>
      <c r="H80" s="49">
        <v>202400010036942</v>
      </c>
      <c r="I80" s="28">
        <v>45962</v>
      </c>
      <c r="J80" s="28">
        <v>45962</v>
      </c>
      <c r="K80" s="49" t="s">
        <v>50</v>
      </c>
      <c r="L80" s="50"/>
      <c r="M80" s="46"/>
      <c r="N80" s="46"/>
      <c r="O80" s="46"/>
      <c r="P80" s="46"/>
      <c r="Q80" s="46"/>
      <c r="R80" s="34"/>
      <c r="S80" s="34"/>
      <c r="T80" s="34"/>
      <c r="U80" s="34"/>
      <c r="V80" s="34"/>
      <c r="W80" s="34"/>
    </row>
    <row r="81" spans="1:23" ht="33.6" customHeight="1" x14ac:dyDescent="0.25">
      <c r="A81" s="67" t="s">
        <v>54</v>
      </c>
      <c r="B81" s="67"/>
      <c r="C81" s="67"/>
      <c r="D81" s="67"/>
      <c r="E81" s="67"/>
      <c r="F81" s="48">
        <v>9673.86</v>
      </c>
      <c r="G81" s="49" t="s">
        <v>49</v>
      </c>
      <c r="H81" s="49">
        <v>202400010036942</v>
      </c>
      <c r="I81" s="28">
        <v>45962</v>
      </c>
      <c r="J81" s="28">
        <v>45962</v>
      </c>
      <c r="K81" s="49" t="s">
        <v>50</v>
      </c>
      <c r="L81" s="50"/>
      <c r="M81" s="46"/>
      <c r="N81" s="46"/>
      <c r="O81" s="46"/>
      <c r="P81" s="46"/>
      <c r="Q81" s="46"/>
      <c r="R81" s="34"/>
      <c r="S81" s="34"/>
      <c r="T81" s="34"/>
      <c r="U81" s="34"/>
      <c r="V81" s="34"/>
      <c r="W81" s="34"/>
    </row>
    <row r="82" spans="1:23" ht="48.2" customHeight="1" x14ac:dyDescent="0.25">
      <c r="A82" s="67" t="s">
        <v>55</v>
      </c>
      <c r="B82" s="67"/>
      <c r="C82" s="67"/>
      <c r="D82" s="67"/>
      <c r="E82" s="47"/>
      <c r="F82" s="48">
        <v>378736.68</v>
      </c>
      <c r="G82" s="49" t="s">
        <v>49</v>
      </c>
      <c r="H82" s="49">
        <v>202400010036942</v>
      </c>
      <c r="I82" s="28">
        <v>45992</v>
      </c>
      <c r="J82" s="28">
        <v>45992</v>
      </c>
      <c r="K82" s="49" t="s">
        <v>50</v>
      </c>
      <c r="L82" s="50"/>
      <c r="M82" s="46"/>
      <c r="N82" s="46"/>
      <c r="O82" s="46"/>
      <c r="P82" s="46"/>
      <c r="Q82" s="46"/>
      <c r="R82" s="34"/>
      <c r="S82" s="34"/>
      <c r="T82" s="34"/>
      <c r="U82" s="34"/>
      <c r="V82" s="34"/>
      <c r="W82" s="34"/>
    </row>
    <row r="83" spans="1:23" ht="33.6" customHeight="1" x14ac:dyDescent="0.25">
      <c r="A83" s="67" t="s">
        <v>56</v>
      </c>
      <c r="B83" s="67"/>
      <c r="C83" s="67"/>
      <c r="D83" s="67"/>
      <c r="E83" s="67"/>
      <c r="F83" s="48">
        <v>9673.86</v>
      </c>
      <c r="G83" s="49" t="s">
        <v>49</v>
      </c>
      <c r="H83" s="49">
        <v>202400010036942</v>
      </c>
      <c r="I83" s="28">
        <v>45992</v>
      </c>
      <c r="J83" s="28">
        <v>45992</v>
      </c>
      <c r="K83" s="49" t="s">
        <v>50</v>
      </c>
      <c r="L83" s="50"/>
      <c r="M83" s="46"/>
      <c r="N83" s="46"/>
      <c r="O83" s="46"/>
      <c r="P83" s="46"/>
      <c r="Q83" s="46"/>
      <c r="R83" s="34"/>
      <c r="S83" s="34"/>
      <c r="T83" s="34"/>
      <c r="U83" s="34"/>
      <c r="V83" s="34"/>
      <c r="W83" s="34"/>
    </row>
    <row r="84" spans="1:23" ht="23.25" customHeight="1" x14ac:dyDescent="0.25">
      <c r="A84" s="68" t="s">
        <v>57</v>
      </c>
      <c r="B84" s="68"/>
      <c r="C84" s="68"/>
      <c r="D84" s="68"/>
      <c r="E84" s="68"/>
      <c r="F84" s="51">
        <f>F77+F78+F79+F80+F81+F82+F83</f>
        <v>805842.66</v>
      </c>
      <c r="G84" s="52"/>
      <c r="H84" s="52"/>
      <c r="I84" s="52"/>
      <c r="J84" s="52"/>
      <c r="K84" s="52"/>
      <c r="L84" s="53"/>
      <c r="M84" s="34"/>
      <c r="N84" s="34"/>
      <c r="O84" s="34"/>
      <c r="P84" s="34"/>
      <c r="Q84" s="40"/>
      <c r="R84" s="34"/>
      <c r="S84" s="34"/>
      <c r="T84" s="34"/>
      <c r="U84" s="34"/>
      <c r="V84" s="34"/>
      <c r="W84" s="34"/>
    </row>
    <row r="85" spans="1:23" ht="15" hidden="1" customHeight="1" x14ac:dyDescent="0.25">
      <c r="A85" s="69" t="s">
        <v>58</v>
      </c>
      <c r="B85" s="69"/>
      <c r="C85" s="69"/>
      <c r="D85" s="69"/>
      <c r="E85" s="69"/>
      <c r="F85" s="69"/>
      <c r="G85" s="69"/>
      <c r="H85" s="69"/>
      <c r="I85" s="69"/>
      <c r="J85" s="40"/>
      <c r="K85" s="40"/>
      <c r="L85" s="40"/>
      <c r="M85" s="40"/>
      <c r="N85" s="40"/>
      <c r="O85" s="40"/>
      <c r="P85" s="40"/>
      <c r="Q85" s="34"/>
      <c r="R85" s="34"/>
      <c r="S85" s="34"/>
      <c r="T85" s="34"/>
      <c r="U85" s="34"/>
      <c r="V85" s="34"/>
      <c r="W85" s="34"/>
    </row>
    <row r="86" spans="1:23" s="40" customFormat="1" ht="12.75" x14ac:dyDescent="0.25"/>
    <row r="87" spans="1:23" ht="17.45" customHeight="1" x14ac:dyDescent="0.25">
      <c r="A87" s="70" t="s">
        <v>59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34"/>
      <c r="R87" s="34"/>
      <c r="S87" s="34"/>
      <c r="T87" s="34"/>
      <c r="U87" s="34"/>
      <c r="V87" s="34"/>
      <c r="W87" s="34"/>
    </row>
    <row r="88" spans="1:23" ht="237.95" customHeight="1" x14ac:dyDescent="0.25">
      <c r="A88" s="71" t="s">
        <v>60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54"/>
      <c r="N88" s="54"/>
      <c r="O88" s="54"/>
      <c r="P88" s="54"/>
      <c r="Q88" s="34"/>
      <c r="R88" s="34"/>
      <c r="S88" s="34"/>
      <c r="T88" s="34"/>
      <c r="U88" s="34"/>
      <c r="V88" s="34"/>
      <c r="W88" s="34"/>
    </row>
    <row r="89" spans="1:23" s="55" customFormat="1" ht="64.349999999999994" customHeight="1" x14ac:dyDescent="0.25">
      <c r="A89" s="72" t="s">
        <v>61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</row>
    <row r="90" spans="1:23" s="55" customFormat="1" ht="37.700000000000003" customHeight="1" x14ac:dyDescent="0.25">
      <c r="A90" s="73" t="s">
        <v>62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</row>
    <row r="91" spans="1:23" s="55" customFormat="1" ht="49.15" customHeight="1" x14ac:dyDescent="0.25">
      <c r="A91" s="74" t="s">
        <v>63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</row>
    <row r="92" spans="1:23" x14ac:dyDescent="0.25">
      <c r="A92" s="34"/>
      <c r="B92" s="34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4" spans="1:23" ht="21" customHeight="1" x14ac:dyDescent="0.25">
      <c r="A94" s="75" t="s">
        <v>64</v>
      </c>
      <c r="B94" s="75"/>
      <c r="C94" s="75"/>
      <c r="D94" s="75"/>
      <c r="E94" s="75"/>
      <c r="F94" s="75"/>
      <c r="G94" s="75"/>
      <c r="H94" s="75"/>
      <c r="I94" s="75"/>
    </row>
    <row r="95" spans="1:23" ht="13.9" customHeight="1" x14ac:dyDescent="0.25">
      <c r="A95" s="56" t="s">
        <v>42</v>
      </c>
      <c r="B95" s="56" t="s">
        <v>65</v>
      </c>
      <c r="C95" s="56" t="s">
        <v>66</v>
      </c>
      <c r="D95" s="56" t="s">
        <v>67</v>
      </c>
      <c r="E95" s="56" t="s">
        <v>68</v>
      </c>
      <c r="F95" s="56" t="s">
        <v>69</v>
      </c>
      <c r="G95" s="76" t="s">
        <v>70</v>
      </c>
      <c r="H95" s="76"/>
      <c r="I95" s="56" t="s">
        <v>71</v>
      </c>
    </row>
    <row r="96" spans="1:23" ht="102.75" customHeight="1" x14ac:dyDescent="0.25">
      <c r="A96" s="49">
        <v>202400010085161</v>
      </c>
      <c r="B96" s="57">
        <v>45923</v>
      </c>
      <c r="C96" s="49" t="s">
        <v>72</v>
      </c>
      <c r="D96" s="49">
        <v>4</v>
      </c>
      <c r="E96" s="49">
        <v>15000100</v>
      </c>
      <c r="F96" s="49" t="s">
        <v>73</v>
      </c>
      <c r="G96" s="77" t="s">
        <v>74</v>
      </c>
      <c r="H96" s="77"/>
      <c r="I96" s="58">
        <v>97200</v>
      </c>
    </row>
    <row r="97" spans="1:9" ht="13.9" customHeight="1" x14ac:dyDescent="0.25">
      <c r="A97" s="59" t="s">
        <v>75</v>
      </c>
      <c r="B97" s="59" t="s">
        <v>75</v>
      </c>
      <c r="C97" s="59" t="s">
        <v>75</v>
      </c>
      <c r="D97" s="59" t="s">
        <v>75</v>
      </c>
      <c r="E97" s="59" t="s">
        <v>75</v>
      </c>
      <c r="F97" s="59" t="s">
        <v>75</v>
      </c>
      <c r="G97" s="78" t="s">
        <v>76</v>
      </c>
      <c r="H97" s="78"/>
      <c r="I97" s="60">
        <v>97200</v>
      </c>
    </row>
  </sheetData>
  <autoFilter ref="A73:L85" xr:uid="{00000000-0009-0000-0000-000000000000}"/>
  <mergeCells count="60">
    <mergeCell ref="G96:H96"/>
    <mergeCell ref="G97:H97"/>
    <mergeCell ref="A89:L89"/>
    <mergeCell ref="A90:L90"/>
    <mergeCell ref="A91:L91"/>
    <mergeCell ref="A94:I94"/>
    <mergeCell ref="G95:H95"/>
    <mergeCell ref="A83:E83"/>
    <mergeCell ref="A84:E84"/>
    <mergeCell ref="A85:I85"/>
    <mergeCell ref="A87:P87"/>
    <mergeCell ref="A88:L88"/>
    <mergeCell ref="A78:E78"/>
    <mergeCell ref="A79:E79"/>
    <mergeCell ref="A80:D80"/>
    <mergeCell ref="A81:E81"/>
    <mergeCell ref="A82:D82"/>
    <mergeCell ref="M74:Q74"/>
    <mergeCell ref="A75:E75"/>
    <mergeCell ref="M75:Q75"/>
    <mergeCell ref="A76:E76"/>
    <mergeCell ref="A77:E77"/>
    <mergeCell ref="A69:E69"/>
    <mergeCell ref="A70:E70"/>
    <mergeCell ref="A72:K72"/>
    <mergeCell ref="A73:E73"/>
    <mergeCell ref="A74:E74"/>
    <mergeCell ref="A63:E63"/>
    <mergeCell ref="A64:E65"/>
    <mergeCell ref="A66:E66"/>
    <mergeCell ref="A67:E67"/>
    <mergeCell ref="A68:E68"/>
    <mergeCell ref="A19:W19"/>
    <mergeCell ref="A20:W20"/>
    <mergeCell ref="A21:A23"/>
    <mergeCell ref="C21:W21"/>
    <mergeCell ref="B22:B23"/>
    <mergeCell ref="C22:C23"/>
    <mergeCell ref="D22:G22"/>
    <mergeCell ref="H22:J22"/>
    <mergeCell ref="L22:O22"/>
    <mergeCell ref="P22:Q22"/>
    <mergeCell ref="S22:T22"/>
    <mergeCell ref="U22:V22"/>
    <mergeCell ref="W22:W23"/>
    <mergeCell ref="A14:W14"/>
    <mergeCell ref="A15:W15"/>
    <mergeCell ref="A16:P16"/>
    <mergeCell ref="A17:W17"/>
    <mergeCell ref="A18:W18"/>
    <mergeCell ref="A8:W8"/>
    <mergeCell ref="A9:O9"/>
    <mergeCell ref="A10:O10"/>
    <mergeCell ref="A11:W11"/>
    <mergeCell ref="A12:O12"/>
    <mergeCell ref="A1:W1"/>
    <mergeCell ref="A3:W3"/>
    <mergeCell ref="A5:W5"/>
    <mergeCell ref="A6:O6"/>
    <mergeCell ref="A7:O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189</cp:revision>
  <dcterms:created xsi:type="dcterms:W3CDTF">2025-01-22T12:28:39Z</dcterms:created>
  <dcterms:modified xsi:type="dcterms:W3CDTF">2026-02-20T21:59:33Z</dcterms:modified>
  <dc:language>pt-BR</dc:language>
</cp:coreProperties>
</file>