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09-2024-TRANSPARENCIA-SETEMBRO-IMED-POSSE\G.11\"/>
    </mc:Choice>
  </mc:AlternateContent>
  <xr:revisionPtr revIDLastSave="0" documentId="8_{1818461E-EEE0-4BB1-B65A-AADAF798AB52}" xr6:coauthVersionLast="47" xr6:coauthVersionMax="47" xr10:uidLastSave="{00000000-0000-0000-0000-000000000000}"/>
  <bookViews>
    <workbookView xWindow="-120" yWindow="-120" windowWidth="20730" windowHeight="11040" xr2:uid="{776C643C-B129-47EC-9648-6B8DB31F437F}"/>
  </bookViews>
  <sheets>
    <sheet name="Produção" sheetId="1" r:id="rId1"/>
    <sheet name="Desempenho" sheetId="2" r:id="rId2"/>
    <sheet name="Efetividade" sheetId="3" state="hidden" r:id="rId3"/>
  </sheets>
  <externalReferences>
    <externalReference r:id="rId4"/>
  </externalReferences>
  <definedNames>
    <definedName name="_xlnm.Print_Area" localSheetId="1">Desempenho!$A$1:$U$22</definedName>
    <definedName name="_xlnm.Print_Area" localSheetId="2">Efetividade!$A$1:$AJ$68</definedName>
    <definedName name="_xlnm.Print_Area" localSheetId="0">Produção!$A$1:$U$134</definedName>
    <definedName name="Inter_Graf">#REF!</definedName>
    <definedName name="Language">#REF!</definedName>
    <definedName name="month">#REF!</definedName>
    <definedName name="monthtotal">#REF!</definedName>
    <definedName name="salesreps">#REF!</definedName>
    <definedName name="sallers">#REF!</definedName>
    <definedName name="_xlnm.Print_Titles" localSheetId="1">Desempenho!$1:$4</definedName>
    <definedName name="_xlnm.Print_Titles" localSheetId="2">Efetividade!$1:$4</definedName>
    <definedName name="_xlnm.Print_Titles" localSheetId="0">Produção!$1:$3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" l="1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C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C19" i="2"/>
  <c r="U18" i="2"/>
  <c r="U17" i="2"/>
  <c r="T18" i="2"/>
  <c r="S18" i="2"/>
  <c r="S17" i="2"/>
  <c r="R18" i="2"/>
  <c r="R17" i="2"/>
  <c r="Q18" i="2"/>
  <c r="Q17" i="2"/>
  <c r="P18" i="2"/>
  <c r="P17" i="2"/>
  <c r="O18" i="2"/>
  <c r="N18" i="2"/>
  <c r="M18" i="2"/>
  <c r="L18" i="2"/>
  <c r="K18" i="2"/>
  <c r="K17" i="2"/>
  <c r="J18" i="2"/>
  <c r="J17" i="2"/>
  <c r="I18" i="2"/>
  <c r="I17" i="2" s="1"/>
  <c r="H18" i="2"/>
  <c r="H17" i="2" s="1"/>
  <c r="G18" i="2"/>
  <c r="F18" i="2"/>
  <c r="E18" i="2"/>
  <c r="C18" i="2"/>
  <c r="T17" i="2"/>
  <c r="O17" i="2"/>
  <c r="N17" i="2"/>
  <c r="M17" i="2"/>
  <c r="L17" i="2"/>
  <c r="G17" i="2"/>
  <c r="F17" i="2"/>
  <c r="E17" i="2"/>
  <c r="C17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C11" i="2"/>
  <c r="U10" i="2"/>
  <c r="T10" i="2"/>
  <c r="S10" i="2"/>
  <c r="S8" i="2"/>
  <c r="R10" i="2"/>
  <c r="R8" i="2"/>
  <c r="Q10" i="2"/>
  <c r="Q8" i="2"/>
  <c r="P10" i="2"/>
  <c r="O10" i="2"/>
  <c r="N10" i="2"/>
  <c r="M10" i="2"/>
  <c r="L10" i="2"/>
  <c r="K10" i="2"/>
  <c r="K8" i="2"/>
  <c r="J10" i="2"/>
  <c r="J8" i="2"/>
  <c r="I10" i="2"/>
  <c r="I8" i="2"/>
  <c r="H10" i="2"/>
  <c r="G10" i="2"/>
  <c r="F10" i="2"/>
  <c r="E10" i="2"/>
  <c r="C10" i="2"/>
  <c r="U8" i="2"/>
  <c r="T8" i="2"/>
  <c r="P8" i="2"/>
  <c r="O8" i="2"/>
  <c r="N8" i="2"/>
  <c r="M8" i="2"/>
  <c r="L8" i="2"/>
  <c r="H8" i="2"/>
  <c r="G8" i="2"/>
  <c r="F8" i="2"/>
  <c r="E8" i="2"/>
  <c r="C8" i="2"/>
  <c r="U7" i="2"/>
  <c r="U5" i="2"/>
  <c r="T7" i="2"/>
  <c r="S7" i="2"/>
  <c r="R7" i="2"/>
  <c r="Q7" i="2"/>
  <c r="P7" i="2"/>
  <c r="O7" i="2"/>
  <c r="O5" i="2"/>
  <c r="N7" i="2"/>
  <c r="N5" i="2"/>
  <c r="M7" i="2"/>
  <c r="M5" i="2"/>
  <c r="L7" i="2"/>
  <c r="K7" i="2"/>
  <c r="J7" i="2"/>
  <c r="I7" i="2"/>
  <c r="H7" i="2"/>
  <c r="G7" i="2"/>
  <c r="G5" i="2"/>
  <c r="F7" i="2"/>
  <c r="F5" i="2"/>
  <c r="E7" i="2"/>
  <c r="E5" i="2"/>
  <c r="C7" i="2"/>
  <c r="T5" i="2"/>
  <c r="S5" i="2"/>
  <c r="R5" i="2"/>
  <c r="Q5" i="2"/>
  <c r="P5" i="2"/>
  <c r="L5" i="2"/>
  <c r="K5" i="2"/>
  <c r="J5" i="2"/>
  <c r="I5" i="2"/>
  <c r="H5" i="2"/>
  <c r="C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3"/>
  <c r="D57" i="3"/>
  <c r="C4" i="2"/>
  <c r="B4" i="2"/>
  <c r="B4" i="3"/>
  <c r="B57" i="3" s="1"/>
  <c r="B43" i="3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3" i="1"/>
  <c r="B132" i="1"/>
  <c r="B134" i="1"/>
  <c r="E131" i="1"/>
  <c r="D131" i="1"/>
  <c r="C131" i="1"/>
  <c r="B131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8" i="1"/>
  <c r="B127" i="1"/>
  <c r="B129" i="1" s="1"/>
  <c r="E126" i="1"/>
  <c r="D126" i="1"/>
  <c r="C126" i="1"/>
  <c r="B126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3" i="1"/>
  <c r="B122" i="1"/>
  <c r="B121" i="1"/>
  <c r="B120" i="1"/>
  <c r="B124" i="1"/>
  <c r="E119" i="1"/>
  <c r="D119" i="1"/>
  <c r="C119" i="1"/>
  <c r="B119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6" i="1"/>
  <c r="B115" i="1"/>
  <c r="B117" i="1"/>
  <c r="E114" i="1"/>
  <c r="D114" i="1"/>
  <c r="C114" i="1"/>
  <c r="B114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E106" i="1"/>
  <c r="C106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C104" i="1"/>
  <c r="E101" i="1"/>
  <c r="C101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99" i="1" s="1"/>
  <c r="E72" i="1"/>
  <c r="D72" i="1"/>
  <c r="C72" i="1"/>
  <c r="B72" i="1"/>
  <c r="B70" i="1"/>
  <c r="E69" i="1"/>
  <c r="D69" i="1"/>
  <c r="C69" i="1"/>
  <c r="B69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C65" i="1"/>
  <c r="E64" i="1"/>
  <c r="D64" i="1"/>
  <c r="C64" i="1"/>
  <c r="B64" i="1"/>
  <c r="F62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C60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C57" i="1"/>
  <c r="E49" i="1"/>
  <c r="C49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C47" i="1"/>
  <c r="E44" i="1"/>
  <c r="C44" i="1"/>
  <c r="U42" i="1"/>
  <c r="T42" i="1"/>
  <c r="S42" i="1"/>
  <c r="R42" i="1"/>
  <c r="R6" i="1"/>
  <c r="Q42" i="1"/>
  <c r="P42" i="1"/>
  <c r="O42" i="1"/>
  <c r="N42" i="1"/>
  <c r="N6" i="1"/>
  <c r="M42" i="1"/>
  <c r="L42" i="1"/>
  <c r="K42" i="1"/>
  <c r="J42" i="1"/>
  <c r="J6" i="1"/>
  <c r="I42" i="1"/>
  <c r="H42" i="1"/>
  <c r="G42" i="1"/>
  <c r="F42" i="1"/>
  <c r="F6" i="1"/>
  <c r="E42" i="1"/>
  <c r="D42" i="1"/>
  <c r="C42" i="1"/>
  <c r="B36" i="1"/>
  <c r="B42" i="1" s="1"/>
  <c r="B6" i="1" s="1"/>
  <c r="E35" i="1"/>
  <c r="D35" i="1"/>
  <c r="C35" i="1"/>
  <c r="B35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10" i="1"/>
  <c r="B33" i="1" s="1"/>
  <c r="E9" i="1"/>
  <c r="D9" i="1"/>
  <c r="C9" i="1"/>
  <c r="B9" i="1"/>
  <c r="C7" i="1"/>
  <c r="U6" i="1"/>
  <c r="T6" i="1"/>
  <c r="S6" i="1"/>
  <c r="Q6" i="1"/>
  <c r="P6" i="1"/>
  <c r="O6" i="1"/>
  <c r="M6" i="1"/>
  <c r="L6" i="1"/>
  <c r="K6" i="1"/>
  <c r="I6" i="1"/>
  <c r="H6" i="1"/>
  <c r="G6" i="1"/>
  <c r="E6" i="1"/>
  <c r="D6" i="1"/>
  <c r="U5" i="1"/>
  <c r="U7" i="1"/>
  <c r="T5" i="1"/>
  <c r="T7" i="1" s="1"/>
  <c r="S5" i="1"/>
  <c r="S7" i="1"/>
  <c r="R5" i="1"/>
  <c r="R7" i="1"/>
  <c r="Q5" i="1"/>
  <c r="Q7" i="1"/>
  <c r="P5" i="1"/>
  <c r="P7" i="1" s="1"/>
  <c r="O5" i="1"/>
  <c r="O7" i="1"/>
  <c r="N5" i="1"/>
  <c r="M5" i="1"/>
  <c r="M7" i="1"/>
  <c r="L5" i="1"/>
  <c r="L7" i="1" s="1"/>
  <c r="K5" i="1"/>
  <c r="K7" i="1"/>
  <c r="J5" i="1"/>
  <c r="J7" i="1"/>
  <c r="I5" i="1"/>
  <c r="I7" i="1"/>
  <c r="H5" i="1"/>
  <c r="H7" i="1" s="1"/>
  <c r="G5" i="1"/>
  <c r="G7" i="1"/>
  <c r="F5" i="1"/>
  <c r="E5" i="1"/>
  <c r="E7" i="1"/>
  <c r="D5" i="1"/>
  <c r="D7" i="1" s="1"/>
  <c r="B5" i="1"/>
  <c r="F4" i="1"/>
  <c r="F114" i="1" s="1"/>
  <c r="F7" i="1"/>
  <c r="N7" i="1"/>
  <c r="G4" i="1"/>
  <c r="G64" i="1" s="1"/>
  <c r="B13" i="3"/>
  <c r="D13" i="3"/>
  <c r="F4" i="3"/>
  <c r="B7" i="1"/>
  <c r="D43" i="3"/>
  <c r="F43" i="3"/>
  <c r="F13" i="3"/>
  <c r="F57" i="3"/>
  <c r="H4" i="3"/>
  <c r="H4" i="1"/>
  <c r="H119" i="1" s="1"/>
  <c r="J4" i="3"/>
  <c r="I4" i="1"/>
  <c r="I101" i="1" s="1"/>
  <c r="H43" i="3"/>
  <c r="H13" i="3"/>
  <c r="H57" i="3"/>
  <c r="L4" i="3"/>
  <c r="J4" i="1"/>
  <c r="J126" i="1" s="1"/>
  <c r="J13" i="3"/>
  <c r="J57" i="3"/>
  <c r="J43" i="3"/>
  <c r="K4" i="1"/>
  <c r="K59" i="1" s="1"/>
  <c r="N4" i="3"/>
  <c r="L13" i="3"/>
  <c r="L57" i="3"/>
  <c r="L43" i="3"/>
  <c r="N57" i="3"/>
  <c r="N43" i="3"/>
  <c r="N13" i="3"/>
  <c r="L4" i="1"/>
  <c r="L59" i="1" s="1"/>
  <c r="P4" i="3"/>
  <c r="M4" i="1"/>
  <c r="M64" i="1" s="1"/>
  <c r="R4" i="3"/>
  <c r="P57" i="3"/>
  <c r="P43" i="3"/>
  <c r="P13" i="3"/>
  <c r="N4" i="1"/>
  <c r="N106" i="1" s="1"/>
  <c r="M59" i="1"/>
  <c r="M106" i="1"/>
  <c r="T4" i="3"/>
  <c r="M69" i="1"/>
  <c r="M49" i="1"/>
  <c r="R57" i="3"/>
  <c r="R43" i="3"/>
  <c r="R13" i="3"/>
  <c r="T57" i="3"/>
  <c r="T43" i="3"/>
  <c r="T13" i="3"/>
  <c r="N35" i="1"/>
  <c r="N119" i="1"/>
  <c r="V4" i="3"/>
  <c r="O4" i="1"/>
  <c r="O106" i="1" s="1"/>
  <c r="X4" i="3"/>
  <c r="P4" i="1"/>
  <c r="P131" i="1" s="1"/>
  <c r="V43" i="3"/>
  <c r="V13" i="3"/>
  <c r="V57" i="3"/>
  <c r="X43" i="3"/>
  <c r="X13" i="3"/>
  <c r="X57" i="3"/>
  <c r="P9" i="1"/>
  <c r="Z4" i="3"/>
  <c r="Q4" i="1"/>
  <c r="Q101" i="1" s="1"/>
  <c r="P59" i="1"/>
  <c r="AB4" i="3"/>
  <c r="R4" i="1"/>
  <c r="R101" i="1" s="1"/>
  <c r="Z13" i="3"/>
  <c r="Z57" i="3"/>
  <c r="Z43" i="3"/>
  <c r="S4" i="1"/>
  <c r="S59" i="1" s="1"/>
  <c r="AD4" i="3"/>
  <c r="AB13" i="3"/>
  <c r="AB57" i="3"/>
  <c r="AB43" i="3"/>
  <c r="AD57" i="3"/>
  <c r="AD43" i="3"/>
  <c r="AD13" i="3"/>
  <c r="T4" i="1"/>
  <c r="T59" i="1" s="1"/>
  <c r="AF4" i="3"/>
  <c r="T126" i="1"/>
  <c r="U4" i="1"/>
  <c r="U35" i="1" s="1"/>
  <c r="T119" i="1"/>
  <c r="AH4" i="3"/>
  <c r="AF57" i="3"/>
  <c r="AF43" i="3"/>
  <c r="AF13" i="3"/>
  <c r="AJ4" i="3"/>
  <c r="AH57" i="3"/>
  <c r="AH43" i="3"/>
  <c r="AH13" i="3"/>
  <c r="AJ57" i="3"/>
  <c r="AJ43" i="3"/>
  <c r="AJ13" i="3"/>
  <c r="L126" i="1" l="1"/>
  <c r="I35" i="1"/>
  <c r="R49" i="1"/>
  <c r="P106" i="1"/>
  <c r="N64" i="1"/>
  <c r="M101" i="1"/>
  <c r="I59" i="1"/>
  <c r="H64" i="1"/>
  <c r="R114" i="1"/>
  <c r="N126" i="1"/>
  <c r="I114" i="1"/>
  <c r="H131" i="1"/>
  <c r="R9" i="1"/>
  <c r="R131" i="1"/>
  <c r="P49" i="1"/>
  <c r="N114" i="1"/>
  <c r="M9" i="1"/>
  <c r="L44" i="1"/>
  <c r="J131" i="1"/>
  <c r="I69" i="1"/>
  <c r="R126" i="1"/>
  <c r="P101" i="1"/>
  <c r="N131" i="1"/>
  <c r="L119" i="1"/>
  <c r="R119" i="1"/>
  <c r="R35" i="1"/>
  <c r="P69" i="1"/>
  <c r="J64" i="1"/>
  <c r="R64" i="1"/>
  <c r="L72" i="1"/>
  <c r="O126" i="1"/>
  <c r="O119" i="1"/>
  <c r="L9" i="1"/>
  <c r="L49" i="1"/>
  <c r="K9" i="1"/>
  <c r="K49" i="1"/>
  <c r="J35" i="1"/>
  <c r="J114" i="1"/>
  <c r="I119" i="1"/>
  <c r="I126" i="1"/>
  <c r="H35" i="1"/>
  <c r="H114" i="1"/>
  <c r="G59" i="1"/>
  <c r="G69" i="1"/>
  <c r="F44" i="1"/>
  <c r="F59" i="1"/>
  <c r="U69" i="1"/>
  <c r="T9" i="1"/>
  <c r="S9" i="1"/>
  <c r="Q126" i="1"/>
  <c r="S44" i="1"/>
  <c r="Q114" i="1"/>
  <c r="K44" i="1"/>
  <c r="U44" i="1"/>
  <c r="S119" i="1"/>
  <c r="U131" i="1"/>
  <c r="U64" i="1"/>
  <c r="U59" i="1"/>
  <c r="T49" i="1"/>
  <c r="S49" i="1"/>
  <c r="Q119" i="1"/>
  <c r="T44" i="1"/>
  <c r="T72" i="1"/>
  <c r="S72" i="1"/>
  <c r="Q35" i="1"/>
  <c r="O114" i="1"/>
  <c r="O35" i="1"/>
  <c r="K72" i="1"/>
  <c r="F9" i="1"/>
  <c r="F126" i="1"/>
  <c r="U49" i="1"/>
  <c r="U9" i="1"/>
  <c r="T106" i="1"/>
  <c r="T101" i="1"/>
  <c r="S106" i="1"/>
  <c r="S101" i="1"/>
  <c r="R69" i="1"/>
  <c r="R59" i="1"/>
  <c r="Q64" i="1"/>
  <c r="Q131" i="1"/>
  <c r="P72" i="1"/>
  <c r="P44" i="1"/>
  <c r="O131" i="1"/>
  <c r="O64" i="1"/>
  <c r="N69" i="1"/>
  <c r="N59" i="1"/>
  <c r="M72" i="1"/>
  <c r="M44" i="1"/>
  <c r="L106" i="1"/>
  <c r="L101" i="1"/>
  <c r="K106" i="1"/>
  <c r="K101" i="1"/>
  <c r="J69" i="1"/>
  <c r="J59" i="1"/>
  <c r="I64" i="1"/>
  <c r="I131" i="1"/>
  <c r="H59" i="1"/>
  <c r="H69" i="1"/>
  <c r="G49" i="1"/>
  <c r="G9" i="1"/>
  <c r="F101" i="1"/>
  <c r="U72" i="1"/>
  <c r="G72" i="1"/>
  <c r="G44" i="1"/>
  <c r="F64" i="1"/>
  <c r="F72" i="1"/>
  <c r="H49" i="1"/>
  <c r="H9" i="1"/>
  <c r="G101" i="1"/>
  <c r="G106" i="1"/>
  <c r="F35" i="1"/>
  <c r="F69" i="1"/>
  <c r="F49" i="1"/>
  <c r="Q59" i="1"/>
  <c r="Q69" i="1"/>
  <c r="O59" i="1"/>
  <c r="O69" i="1"/>
  <c r="P126" i="1"/>
  <c r="P119" i="1"/>
  <c r="S126" i="1"/>
  <c r="K119" i="1"/>
  <c r="K126" i="1"/>
  <c r="U101" i="1"/>
  <c r="U106" i="1"/>
  <c r="T114" i="1"/>
  <c r="T35" i="1"/>
  <c r="S114" i="1"/>
  <c r="S35" i="1"/>
  <c r="N49" i="1"/>
  <c r="N9" i="1"/>
  <c r="M126" i="1"/>
  <c r="M119" i="1"/>
  <c r="L114" i="1"/>
  <c r="L35" i="1"/>
  <c r="K114" i="1"/>
  <c r="K35" i="1"/>
  <c r="J9" i="1"/>
  <c r="J49" i="1"/>
  <c r="U126" i="1"/>
  <c r="U119" i="1"/>
  <c r="T131" i="1"/>
  <c r="T64" i="1"/>
  <c r="S131" i="1"/>
  <c r="S64" i="1"/>
  <c r="R44" i="1"/>
  <c r="R72" i="1"/>
  <c r="Q9" i="1"/>
  <c r="Q49" i="1"/>
  <c r="P35" i="1"/>
  <c r="P114" i="1"/>
  <c r="O49" i="1"/>
  <c r="O9" i="1"/>
  <c r="N72" i="1"/>
  <c r="N44" i="1"/>
  <c r="M114" i="1"/>
  <c r="M35" i="1"/>
  <c r="L131" i="1"/>
  <c r="L64" i="1"/>
  <c r="K131" i="1"/>
  <c r="K64" i="1"/>
  <c r="J44" i="1"/>
  <c r="J72" i="1"/>
  <c r="I9" i="1"/>
  <c r="I49" i="1"/>
  <c r="H72" i="1"/>
  <c r="H44" i="1"/>
  <c r="G126" i="1"/>
  <c r="G119" i="1"/>
  <c r="U114" i="1"/>
  <c r="T69" i="1"/>
  <c r="S69" i="1"/>
  <c r="R106" i="1"/>
  <c r="Q44" i="1"/>
  <c r="Q72" i="1"/>
  <c r="P64" i="1"/>
  <c r="O72" i="1"/>
  <c r="O44" i="1"/>
  <c r="N101" i="1"/>
  <c r="M131" i="1"/>
  <c r="L69" i="1"/>
  <c r="K69" i="1"/>
  <c r="J106" i="1"/>
  <c r="J101" i="1"/>
  <c r="I44" i="1"/>
  <c r="I72" i="1"/>
  <c r="H101" i="1"/>
  <c r="H106" i="1"/>
  <c r="G114" i="1"/>
  <c r="G35" i="1"/>
  <c r="F119" i="1"/>
  <c r="F131" i="1"/>
  <c r="Q106" i="1"/>
  <c r="O101" i="1"/>
  <c r="J119" i="1"/>
  <c r="I106" i="1"/>
  <c r="H126" i="1"/>
  <c r="G131" i="1"/>
  <c r="F106" i="1"/>
</calcChain>
</file>

<file path=xl/sharedStrings.xml><?xml version="1.0" encoding="utf-8"?>
<sst xmlns="http://schemas.openxmlformats.org/spreadsheetml/2006/main" count="321" uniqueCount="169">
  <si>
    <t>Policlínica Estadual da Região Nordeste – Unidade Posse</t>
  </si>
  <si>
    <t>PRODUÇÃO ASSISTENCIAL</t>
  </si>
  <si>
    <t>01. ATENDIMENTO AMBULATORIAL</t>
  </si>
  <si>
    <t>Meta Parcial</t>
  </si>
  <si>
    <t>26-31-jul-24</t>
  </si>
  <si>
    <t>Meta Mensal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</si>
  <si>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</si>
  <si>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</si>
  <si>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</si>
  <si>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</si>
  <si>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</si>
  <si>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</si>
  <si>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</si>
  <si>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</si>
  <si>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</si>
  <si>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</si>
  <si>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</si>
  <si>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</si>
  <si>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</si>
  <si>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</si>
  <si>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</si>
  <si>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</si>
  <si>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</si>
  <si>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</si>
  <si>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</si>
  <si>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</si>
  <si>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</si>
  <si>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</si>
  <si>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</si>
  <si>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</si>
  <si>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</si>
  <si>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</si>
  <si>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</si>
  <si>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</si>
  <si>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</si>
  <si>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</si>
  <si>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</si>
  <si>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</si>
  <si>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</si>
  <si>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</si>
  <si>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</si>
  <si>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</si>
  <si>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</si>
  <si>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</si>
  <si>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Acunputura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</si>
  <si>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</si>
  <si>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</si>
  <si>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</si>
  <si>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</si>
  <si>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</si>
  <si>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</si>
  <si>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06. CONSULTA FARMACÊUTICA</t>
  </si>
  <si>
    <t>Consultas Farmacêuticas</t>
  </si>
  <si>
    <t>≥ 5%</t>
  </si>
  <si>
    <t>Consultas Farmacêuticas Realizadas</t>
  </si>
  <si>
    <t>-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</si>
  <si>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</si>
  <si>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</si>
  <si>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</si>
  <si>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</si>
  <si>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</si>
  <si>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</si>
  <si>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</si>
  <si>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</si>
  <si>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</si>
  <si>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</si>
  <si>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</si>
  <si>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</si>
  <si>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</si>
  <si>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</si>
  <si>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</si>
  <si>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</si>
  <si>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</si>
  <si>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</si>
  <si>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</si>
  <si>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</si>
  <si>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</si>
  <si>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</si>
  <si>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</si>
  <si>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</si>
  <si>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</si>
  <si>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</si>
  <si>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</si>
  <si>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</si>
  <si>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</si>
  <si>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Ressonância Nuclear Maética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</si>
  <si>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</si>
  <si>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</si>
  <si>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</si>
  <si>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</si>
  <si>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</si>
  <si>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</si>
  <si>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</si>
  <si>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</si>
  <si>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</si>
  <si>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</si>
  <si>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</si>
  <si>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Tonometria</t>
  </si>
  <si>
    <t>Triagem oftalmológica</t>
  </si>
  <si>
    <t>Teste ortóptico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</si>
  <si>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</si>
  <si>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</si>
  <si>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</si>
  <si>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</si>
  <si>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</si>
  <si>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</si>
  <si>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</si>
  <si>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</si>
  <si>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</si>
  <si>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</si>
  <si>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</si>
  <si>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>15. TRANSPORTE PARA TRS</t>
  </si>
  <si>
    <t>Ônibus I</t>
  </si>
  <si>
    <t>VAN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</si>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</sst>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50"/>
      <color rgb="FF000000"/>
      <name val="Arial"/>
      <family val="2"/>
    </font>
    <font>
      <b/>
      <sz val="10"/>
      <color rgb="FF000000"/>
      <name val="Arial"/>
    </font>
    <font>
      <b/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rgb="FF81D41A"/>
        <bgColor rgb="FFE2F0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7" fillId="3" borderId="1" xfId="1" applyNumberFormat="1" applyFont="1" applyFill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3" fontId="4" fillId="3" borderId="1" xfId="1" applyNumberFormat="1" applyFont="1" applyFill="1" applyBorder="1" applyAlignment="1">
      <alignment horizontal="left" vertical="center" wrapText="1" indent="1"/>
    </xf>
    <xf numFmtId="3" fontId="4" fillId="3" borderId="1" xfId="1" applyNumberFormat="1" applyFont="1" applyFill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7" fillId="0" borderId="2" xfId="1" applyNumberFormat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3" fontId="7" fillId="3" borderId="1" xfId="1" applyNumberFormat="1" applyFont="1" applyFill="1" applyBorder="1" applyAlignment="1">
      <alignment vertical="center"/>
    </xf>
    <xf numFmtId="3" fontId="9" fillId="3" borderId="1" xfId="1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wrapText="1" indent="2"/>
    </xf>
    <xf numFmtId="3" fontId="9" fillId="0" borderId="1" xfId="0" applyNumberFormat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left" vertical="center" wrapText="1" inden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3" fontId="9" fillId="4" borderId="1" xfId="2" applyNumberFormat="1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>
      <alignment horizontal="left" vertical="center" wrapText="1" indent="1"/>
    </xf>
    <xf numFmtId="3" fontId="5" fillId="4" borderId="1" xfId="2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10" fillId="4" borderId="1" xfId="2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9" fillId="0" borderId="0" xfId="1" applyFont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/>
    <xf numFmtId="10" fontId="5" fillId="6" borderId="1" xfId="1" applyNumberFormat="1" applyFont="1" applyFill="1" applyBorder="1" applyAlignment="1">
      <alignment horizontal="left" vertical="center" wrapText="1"/>
    </xf>
    <xf numFmtId="9" fontId="5" fillId="2" borderId="1" xfId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0" fontId="5" fillId="0" borderId="0" xfId="1" applyNumberFormat="1" applyFont="1" applyAlignment="1">
      <alignment vertical="center"/>
    </xf>
    <xf numFmtId="3" fontId="9" fillId="3" borderId="1" xfId="1" applyNumberFormat="1" applyFont="1" applyFill="1" applyBorder="1" applyAlignment="1">
      <alignment horizontal="left" vertical="center" wrapText="1" indent="2"/>
    </xf>
    <xf numFmtId="3" fontId="9" fillId="0" borderId="0" xfId="1" applyNumberFormat="1" applyFont="1" applyAlignment="1">
      <alignment vertical="center"/>
    </xf>
    <xf numFmtId="3" fontId="9" fillId="0" borderId="0" xfId="1" applyNumberFormat="1" applyFont="1"/>
    <xf numFmtId="9" fontId="5" fillId="6" borderId="1" xfId="1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164" fontId="5" fillId="5" borderId="5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Continuous" vertical="center"/>
    </xf>
    <xf numFmtId="10" fontId="5" fillId="6" borderId="5" xfId="1" applyNumberFormat="1" applyFont="1" applyFill="1" applyBorder="1" applyAlignment="1">
      <alignment horizontal="left" vertical="center" wrapText="1"/>
    </xf>
    <xf numFmtId="9" fontId="5" fillId="2" borderId="6" xfId="1" applyNumberFormat="1" applyFont="1" applyFill="1" applyBorder="1" applyAlignment="1">
      <alignment horizontal="centerContinuous" vertical="center"/>
    </xf>
    <xf numFmtId="165" fontId="5" fillId="2" borderId="7" xfId="0" applyNumberFormat="1" applyFont="1" applyFill="1" applyBorder="1" applyAlignment="1">
      <alignment horizontal="centerContinuous" vertical="center"/>
    </xf>
    <xf numFmtId="9" fontId="5" fillId="2" borderId="5" xfId="1" applyNumberFormat="1" applyFont="1" applyFill="1" applyBorder="1" applyAlignment="1">
      <alignment horizontal="centerContinuous" vertical="center"/>
    </xf>
    <xf numFmtId="165" fontId="5" fillId="2" borderId="5" xfId="0" applyNumberFormat="1" applyFont="1" applyFill="1" applyBorder="1" applyAlignment="1">
      <alignment horizontal="centerContinuous" vertical="center"/>
    </xf>
    <xf numFmtId="3" fontId="9" fillId="3" borderId="5" xfId="1" applyNumberFormat="1" applyFont="1" applyFill="1" applyBorder="1" applyAlignment="1">
      <alignment horizontal="left" vertical="center" wrapText="1" indent="2"/>
    </xf>
    <xf numFmtId="10" fontId="9" fillId="0" borderId="5" xfId="1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0" fontId="9" fillId="0" borderId="5" xfId="1" applyNumberFormat="1" applyFont="1" applyBorder="1" applyAlignment="1">
      <alignment horizontal="centerContinuous" vertical="center"/>
    </xf>
    <xf numFmtId="10" fontId="9" fillId="0" borderId="5" xfId="0" applyNumberFormat="1" applyFont="1" applyBorder="1" applyAlignment="1">
      <alignment horizontal="centerContinuous" vertical="center"/>
    </xf>
    <xf numFmtId="10" fontId="9" fillId="3" borderId="5" xfId="1" applyNumberFormat="1" applyFont="1" applyFill="1" applyBorder="1" applyAlignment="1">
      <alignment horizontal="centerContinuous" vertical="center"/>
    </xf>
    <xf numFmtId="10" fontId="9" fillId="3" borderId="5" xfId="1" applyNumberFormat="1" applyFont="1" applyFill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3" fontId="9" fillId="3" borderId="8" xfId="1" applyNumberFormat="1" applyFont="1" applyFill="1" applyBorder="1" applyAlignment="1">
      <alignment horizontal="left" vertical="center" wrapText="1" indent="2"/>
    </xf>
    <xf numFmtId="3" fontId="5" fillId="3" borderId="8" xfId="1" applyNumberFormat="1" applyFont="1" applyFill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Continuous" vertical="center"/>
    </xf>
    <xf numFmtId="10" fontId="5" fillId="6" borderId="5" xfId="1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left" vertical="center" wrapText="1" indent="2"/>
    </xf>
    <xf numFmtId="10" fontId="5" fillId="3" borderId="5" xfId="1" applyNumberFormat="1" applyFont="1" applyFill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/>
    <xf numFmtId="10" fontId="12" fillId="3" borderId="6" xfId="1" applyNumberFormat="1" applyFont="1" applyFill="1" applyBorder="1" applyAlignment="1">
      <alignment horizontal="centerContinuous" vertical="center"/>
    </xf>
    <xf numFmtId="10" fontId="12" fillId="3" borderId="7" xfId="1" applyNumberFormat="1" applyFont="1" applyFill="1" applyBorder="1" applyAlignment="1">
      <alignment horizontal="centerContinuous" vertical="center"/>
    </xf>
    <xf numFmtId="10" fontId="5" fillId="3" borderId="6" xfId="1" applyNumberFormat="1" applyFont="1" applyFill="1" applyBorder="1" applyAlignment="1">
      <alignment horizontal="centerContinuous" vertical="center"/>
    </xf>
    <xf numFmtId="10" fontId="5" fillId="0" borderId="7" xfId="0" applyNumberFormat="1" applyFont="1" applyBorder="1" applyAlignment="1">
      <alignment horizontal="centerContinuous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9" fontId="9" fillId="0" borderId="0" xfId="1" applyNumberFormat="1" applyFont="1" applyAlignment="1">
      <alignment vertical="center"/>
    </xf>
    <xf numFmtId="10" fontId="5" fillId="3" borderId="5" xfId="1" applyNumberFormat="1" applyFont="1" applyFill="1" applyBorder="1" applyAlignment="1">
      <alignment horizontal="centerContinuous" vertical="center"/>
    </xf>
    <xf numFmtId="10" fontId="5" fillId="0" borderId="5" xfId="0" applyNumberFormat="1" applyFont="1" applyBorder="1" applyAlignment="1">
      <alignment horizontal="centerContinuous" vertical="center"/>
    </xf>
    <xf numFmtId="3" fontId="13" fillId="7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3" fontId="13" fillId="7" borderId="3" xfId="1" applyNumberFormat="1" applyFont="1" applyFill="1" applyBorder="1" applyAlignment="1">
      <alignment horizontal="center" vertical="center" wrapText="1"/>
    </xf>
    <xf numFmtId="3" fontId="13" fillId="7" borderId="2" xfId="1" applyNumberFormat="1" applyFont="1" applyFill="1" applyBorder="1" applyAlignment="1">
      <alignment horizontal="center" vertical="center" wrapText="1"/>
    </xf>
    <xf numFmtId="3" fontId="13" fillId="7" borderId="4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3" fontId="13" fillId="7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</cellXfs>
  <cellStyles count="3">
    <cellStyle name="Normal" xfId="0" builtinId="0"/>
    <cellStyle name="Normal 5 2" xfId="1" xr:uid="{07A2ACF0-1108-4FED-8514-972489BDF114}"/>
    <cellStyle name="Porcentagem 4" xfId="2" xr:uid="{3D9B2E9A-E72F-471E-8F5B-27896A1E60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2019300</xdr:colOff>
      <xdr:row>0</xdr:row>
      <xdr:rowOff>638175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73F09A4-AE47-9C61-0B41-37B8BAAF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3914775</xdr:colOff>
      <xdr:row>0</xdr:row>
      <xdr:rowOff>0</xdr:rowOff>
    </xdr:from>
    <xdr:to>
      <xdr:col>5</xdr:col>
      <xdr:colOff>1685925</xdr:colOff>
      <xdr:row>0</xdr:row>
      <xdr:rowOff>704850</xdr:rowOff>
    </xdr:to>
    <xdr:pic>
      <xdr:nvPicPr>
        <xdr:cNvPr id="1028" name="Imagem 2">
          <a:extLst>
            <a:ext uri="{FF2B5EF4-FFF2-40B4-BE49-F238E27FC236}">
              <a16:creationId xmlns:a16="http://schemas.microsoft.com/office/drawing/2014/main" id="{01CE0C33-D4C2-ECE3-D0E8-D800B746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2124075</xdr:colOff>
      <xdr:row>0</xdr:row>
      <xdr:rowOff>657225</xdr:rowOff>
    </xdr:to>
    <xdr:pic>
      <xdr:nvPicPr>
        <xdr:cNvPr id="2051" name="Imagem 1">
          <a:extLst>
            <a:ext uri="{FF2B5EF4-FFF2-40B4-BE49-F238E27FC236}">
              <a16:creationId xmlns:a16="http://schemas.microsoft.com/office/drawing/2014/main" id="{FD68E9B1-E78B-6D77-E336-38BCA640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3924300</xdr:colOff>
      <xdr:row>0</xdr:row>
      <xdr:rowOff>0</xdr:rowOff>
    </xdr:from>
    <xdr:to>
      <xdr:col>5</xdr:col>
      <xdr:colOff>1285875</xdr:colOff>
      <xdr:row>0</xdr:row>
      <xdr:rowOff>704850</xdr:rowOff>
    </xdr:to>
    <xdr:pic>
      <xdr:nvPicPr>
        <xdr:cNvPr id="2052" name="Imagem 2">
          <a:extLst>
            <a:ext uri="{FF2B5EF4-FFF2-40B4-BE49-F238E27FC236}">
              <a16:creationId xmlns:a16="http://schemas.microsoft.com/office/drawing/2014/main" id="{002A9299-F0B7-0E54-2056-17F180C4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2009775</xdr:colOff>
      <xdr:row>0</xdr:row>
      <xdr:rowOff>638175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5CE5BEDC-F209-FCF1-335B-FD7877D8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3562350</xdr:colOff>
      <xdr:row>0</xdr:row>
      <xdr:rowOff>0</xdr:rowOff>
    </xdr:from>
    <xdr:to>
      <xdr:col>6</xdr:col>
      <xdr:colOff>1333500</xdr:colOff>
      <xdr:row>0</xdr:row>
      <xdr:rowOff>704850</xdr:rowOff>
    </xdr:to>
    <xdr:pic>
      <xdr:nvPicPr>
        <xdr:cNvPr id="3076" name="Imagem 2">
          <a:extLst>
            <a:ext uri="{FF2B5EF4-FFF2-40B4-BE49-F238E27FC236}">
              <a16:creationId xmlns:a16="http://schemas.microsoft.com/office/drawing/2014/main" id="{71E58E64-63D2-0CA2-2AEB-03F8F05F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ed365.sharepoint.com/sites/BigData/Documentos%20Compartilhados/Dataverse/1.%20Reposit&#243;rios/1.%20Coleta%20de%20Dados/2.%20Mensal/PLC-POSSE%20-%20Planilha%20de%20Coleta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ção"/>
      <sheetName val="Meta.Prod.01.ATEND_AMB"/>
      <sheetName val="Meta.Prod.02.CONS_MED"/>
      <sheetName val="Meta.Prod.03.CONS_MULT"/>
      <sheetName val="Meta.Prod.04.CONS_MED_EXCLUSA"/>
      <sheetName val="Meta.Prod.05.PICS"/>
      <sheetName val="Meta.Prod.06.CONS_FARM"/>
      <sheetName val="Meta.Prod.07.DISP_MED"/>
      <sheetName val="Meta.Prod.08.CMA"/>
      <sheetName val="Meta.Prod.09.SADT"/>
      <sheetName val="Meta.Prod.10.SADT_INTER"/>
      <sheetName val="Meta.Prod.11.SADT_OFTALMO"/>
      <sheetName val="Meta.Prod.12.CEO_CONS"/>
      <sheetName val="Meta.Prod.13.CEO_PROCED"/>
      <sheetName val="Meta.Prod.14.TRS"/>
      <sheetName val="Meta.Prod.15.TRANP_TRS"/>
      <sheetName val="Desempenho"/>
      <sheetName val="Meta.Desemp.01.CONS_OFERT"/>
      <sheetName val="Meta.Desemp.02.SADT_OFERT"/>
      <sheetName val="Meta.Desemp.03.IMAGEM"/>
      <sheetName val="Meta.Desemp.04.ACURA"/>
      <sheetName val="Meta.Desemp.05.CONS_FARM"/>
      <sheetName val="Meta.Desemp.06.PERD_FINAN"/>
      <sheetName val="Efetividade"/>
      <sheetName val=".PROC_ATEND"/>
      <sheetName val=".PROC_ATEND_MACRO"/>
      <sheetName val=".ATEND_PERIO"/>
      <sheetName val=".ATEN_FAIX_E"/>
      <sheetName val=".ATENSEXO"/>
      <sheetName val=".ATEN_AMBU_C"/>
      <sheetName val=".ABSE_ATEN_A"/>
      <sheetName val=".ABSE_ATEN_AMB"/>
      <sheetName val=".PROC_AMBU"/>
      <sheetName val=".ABSE_ATEN_AMBUL"/>
      <sheetName val=".BD_CCIH_IRA"/>
      <sheetName val=".CCIH_TAXA_IRAS"/>
      <sheetName val=".FARM_ATEND"/>
      <sheetName val=".RH_TABE_GEST"/>
      <sheetName val=".RH_TABE_INSS"/>
      <sheetName val=".RH_TABE_AFA"/>
      <sheetName val=".RH_AFAS_COL"/>
      <sheetName val=".RH_ABS"/>
      <sheetName val=".RH_TO"/>
      <sheetName val=".RH_HP"/>
      <sheetName val=".RH_HTT"/>
      <sheetName val=".SESMT_ACID_TER"/>
      <sheetName val=".SESMT_ACID_"/>
      <sheetName val=".SESMT_AFAS_"/>
      <sheetName val=".SESMT_DDS"/>
      <sheetName val=".SESMT_INSP"/>
      <sheetName val=".SESMT_NOTI"/>
      <sheetName val=".SA_LAVA"/>
      <sheetName val=".SA_MANU_ENG"/>
      <sheetName val=".SA_TI"/>
      <sheetName val=".SA_MANU_PRE"/>
      <sheetName val=".OUVI"/>
      <sheetName val=".SAU"/>
      <sheetName val=".RESI"/>
    </sheetNames>
    <sheetDataSet>
      <sheetData sheetId="0">
        <row r="4">
          <cell r="D4" t="str">
            <v>Meta Mensal</v>
          </cell>
          <cell r="E4">
            <v>45505</v>
          </cell>
          <cell r="F4">
            <v>45536</v>
          </cell>
          <cell r="G4">
            <v>45566</v>
          </cell>
          <cell r="H4">
            <v>45597</v>
          </cell>
          <cell r="I4">
            <v>45627</v>
          </cell>
          <cell r="J4">
            <v>45658</v>
          </cell>
          <cell r="K4">
            <v>45689</v>
          </cell>
          <cell r="L4">
            <v>45717</v>
          </cell>
          <cell r="M4">
            <v>45748</v>
          </cell>
          <cell r="N4">
            <v>45778</v>
          </cell>
          <cell r="O4">
            <v>45809</v>
          </cell>
          <cell r="P4">
            <v>45839</v>
          </cell>
          <cell r="Q4">
            <v>45870</v>
          </cell>
          <cell r="R4">
            <v>45901</v>
          </cell>
          <cell r="S4">
            <v>45931</v>
          </cell>
          <cell r="T4">
            <v>45962</v>
          </cell>
          <cell r="U4">
            <v>45992</v>
          </cell>
        </row>
        <row r="5">
          <cell r="B5">
            <v>738.77419354838707</v>
          </cell>
          <cell r="D5">
            <v>3817</v>
          </cell>
        </row>
        <row r="6">
          <cell r="B6">
            <v>708.77419354838707</v>
          </cell>
          <cell r="D6">
            <v>3662</v>
          </cell>
        </row>
        <row r="9">
          <cell r="C9" t="str">
            <v>26-31-jul-24</v>
          </cell>
        </row>
        <row r="61">
          <cell r="C61">
            <v>0</v>
          </cell>
          <cell r="E61">
            <v>98</v>
          </cell>
          <cell r="F61">
            <v>122</v>
          </cell>
        </row>
        <row r="62">
          <cell r="C62">
            <v>147</v>
          </cell>
          <cell r="E62">
            <v>966</v>
          </cell>
          <cell r="F62">
            <v>1008</v>
          </cell>
        </row>
        <row r="99">
          <cell r="B99">
            <v>464.51612903225805</v>
          </cell>
          <cell r="D99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BD73-7CB4-4582-A48F-8D8ECAE095D2}">
  <sheetPr>
    <tabColor theme="7" tint="-0.499984740745262"/>
  </sheetPr>
  <dimension ref="A1:U134"/>
  <sheetViews>
    <sheetView showGridLines="0" tabSelected="1" view="pageBreakPreview" topLeftCell="A119" zoomScaleNormal="100" zoomScaleSheetLayoutView="100" workbookViewId="0">
      <selection activeCell="A122" sqref="A122"/>
    </sheetView>
  </sheetViews>
  <sheetFormatPr defaultColWidth="8.7109375" defaultRowHeight="15" x14ac:dyDescent="0.25"/>
  <cols>
    <col min="1" max="1" width="65.7109375" style="41" customWidth="1"/>
    <col min="2" max="3" width="20.7109375" style="3" hidden="1" customWidth="1"/>
    <col min="4" max="4" width="20.7109375" style="3" customWidth="1"/>
    <col min="5" max="5" width="25.7109375" style="3" hidden="1" customWidth="1"/>
    <col min="6" max="6" width="25.7109375" style="3" customWidth="1"/>
    <col min="7" max="21" width="25.7109375" style="3" hidden="1" customWidth="1"/>
    <col min="22" max="16384" width="8.7109375" style="3"/>
  </cols>
  <sheetData>
    <row r="1" spans="1:21" s="2" customFormat="1" ht="60" customHeight="1" x14ac:dyDescent="0.25">
      <c r="A1" s="1"/>
    </row>
    <row r="2" spans="1:21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e">
        <f t="shared" ref="G4:U4" ca="1" si="0">_xll.FIMMÊS(F4,0)+1</f>
        <v>#NAME?</v>
      </c>
      <c r="H4" s="6" t="e">
        <f t="shared" ca="1" si="0"/>
        <v>#NAME?</v>
      </c>
      <c r="I4" s="6" t="e">
        <f t="shared" ca="1" si="0"/>
        <v>#NAME?</v>
      </c>
      <c r="J4" s="6" t="e">
        <f t="shared" ca="1" si="0"/>
        <v>#NAME?</v>
      </c>
      <c r="K4" s="6" t="e">
        <f t="shared" ca="1" si="0"/>
        <v>#NAME?</v>
      </c>
      <c r="L4" s="6" t="e">
        <f t="shared" ca="1" si="0"/>
        <v>#NAME?</v>
      </c>
      <c r="M4" s="6" t="e">
        <f t="shared" ca="1" si="0"/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6</v>
      </c>
      <c r="B5" s="9">
        <f>B33</f>
        <v>738.77419354838707</v>
      </c>
      <c r="C5" s="9">
        <v>416</v>
      </c>
      <c r="D5" s="9">
        <f t="shared" ref="D5:U5" si="1">D33</f>
        <v>3817</v>
      </c>
      <c r="E5" s="9">
        <f t="shared" si="1"/>
        <v>4149</v>
      </c>
      <c r="F5" s="9">
        <f t="shared" si="1"/>
        <v>4332</v>
      </c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  <c r="M5" s="9">
        <f t="shared" si="1"/>
        <v>0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 t="shared" si="1"/>
        <v>0</v>
      </c>
    </row>
    <row r="6" spans="1:21" s="10" customFormat="1" x14ac:dyDescent="0.25">
      <c r="A6" s="8" t="s">
        <v>7</v>
      </c>
      <c r="B6" s="9">
        <f>B42</f>
        <v>708.77419354838707</v>
      </c>
      <c r="C6" s="9">
        <v>513</v>
      </c>
      <c r="D6" s="9">
        <f t="shared" ref="D6:U6" si="2">D42</f>
        <v>3662</v>
      </c>
      <c r="E6" s="9">
        <f t="shared" si="2"/>
        <v>4219</v>
      </c>
      <c r="F6" s="9">
        <f t="shared" si="2"/>
        <v>4142</v>
      </c>
      <c r="G6" s="9">
        <f t="shared" si="2"/>
        <v>0</v>
      </c>
      <c r="H6" s="9">
        <f t="shared" si="2"/>
        <v>0</v>
      </c>
      <c r="I6" s="9">
        <f t="shared" si="2"/>
        <v>0</v>
      </c>
      <c r="J6" s="9">
        <f t="shared" si="2"/>
        <v>0</v>
      </c>
      <c r="K6" s="9">
        <f t="shared" si="2"/>
        <v>0</v>
      </c>
      <c r="L6" s="9">
        <f t="shared" si="2"/>
        <v>0</v>
      </c>
      <c r="M6" s="9">
        <f t="shared" si="2"/>
        <v>0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 t="shared" si="2"/>
        <v>0</v>
      </c>
    </row>
    <row r="7" spans="1:21" s="13" customFormat="1" x14ac:dyDescent="0.25">
      <c r="A7" s="11" t="s">
        <v>8</v>
      </c>
      <c r="B7" s="12">
        <f>SUM(B5:B6)</f>
        <v>1447.5483870967741</v>
      </c>
      <c r="C7" s="12">
        <f t="shared" ref="C7:U7" si="3">SUM(C5:C6)</f>
        <v>929</v>
      </c>
      <c r="D7" s="12">
        <f t="shared" si="3"/>
        <v>7479</v>
      </c>
      <c r="E7" s="12">
        <f t="shared" si="3"/>
        <v>8368</v>
      </c>
      <c r="F7" s="12">
        <f t="shared" si="3"/>
        <v>8474</v>
      </c>
      <c r="G7" s="12">
        <f t="shared" si="3"/>
        <v>0</v>
      </c>
      <c r="H7" s="12">
        <f t="shared" si="3"/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9</v>
      </c>
      <c r="B9" s="5" t="str">
        <f>B$4</f>
        <v>Meta Parcial</v>
      </c>
      <c r="C9" s="5" t="str">
        <f t="shared" ref="C9:U9" si="4">C$4</f>
        <v>26-31-jul-24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e">
        <f t="shared" ca="1" si="4"/>
        <v>#NAME?</v>
      </c>
      <c r="H9" s="5" t="e">
        <f t="shared" ca="1" si="4"/>
        <v>#NAME?</v>
      </c>
      <c r="I9" s="5" t="e">
        <f t="shared" ca="1" si="4"/>
        <v>#NAME?</v>
      </c>
      <c r="J9" s="5" t="e">
        <f t="shared" ca="1" si="4"/>
        <v>#NAME?</v>
      </c>
      <c r="K9" s="5" t="e">
        <f t="shared" ca="1" si="4"/>
        <v>#NAME?</v>
      </c>
      <c r="L9" s="5" t="e">
        <f t="shared" ca="1" si="4"/>
        <v>#NAME?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5">
      <c r="A10" s="8" t="s">
        <v>10</v>
      </c>
      <c r="B10" s="94">
        <f>(D10/31)*6</f>
        <v>738.77419354838707</v>
      </c>
      <c r="C10" s="9">
        <v>0</v>
      </c>
      <c r="D10" s="94">
        <v>3817</v>
      </c>
      <c r="E10" s="9">
        <v>29</v>
      </c>
      <c r="F10" s="9">
        <v>31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5">
      <c r="A11" s="8" t="s">
        <v>11</v>
      </c>
      <c r="B11" s="94"/>
      <c r="C11" s="9">
        <v>0</v>
      </c>
      <c r="D11" s="94"/>
      <c r="E11" s="9">
        <v>59</v>
      </c>
      <c r="F11" s="9">
        <v>367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5">
      <c r="A12" s="8" t="s">
        <v>12</v>
      </c>
      <c r="B12" s="94"/>
      <c r="C12" s="9">
        <v>0</v>
      </c>
      <c r="D12" s="94"/>
      <c r="E12" s="9">
        <v>377</v>
      </c>
      <c r="F12" s="9">
        <v>51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5">
      <c r="A13" s="8" t="s">
        <v>13</v>
      </c>
      <c r="B13" s="94"/>
      <c r="C13" s="9">
        <v>8</v>
      </c>
      <c r="D13" s="94"/>
      <c r="E13" s="9">
        <v>691</v>
      </c>
      <c r="F13" s="9">
        <v>607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5">
      <c r="A14" s="8" t="s">
        <v>14</v>
      </c>
      <c r="B14" s="94"/>
      <c r="C14" s="9">
        <v>51</v>
      </c>
      <c r="D14" s="94"/>
      <c r="E14" s="9">
        <v>239</v>
      </c>
      <c r="F14" s="9">
        <v>245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5">
      <c r="A15" s="8" t="s">
        <v>15</v>
      </c>
      <c r="B15" s="94"/>
      <c r="C15" s="9">
        <v>0</v>
      </c>
      <c r="D15" s="94"/>
      <c r="E15" s="9">
        <v>244</v>
      </c>
      <c r="F15" s="9">
        <v>364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5">
      <c r="A16" s="8" t="s">
        <v>16</v>
      </c>
      <c r="B16" s="94"/>
      <c r="C16" s="9">
        <v>0</v>
      </c>
      <c r="D16" s="94"/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5">
      <c r="A17" s="8" t="s">
        <v>17</v>
      </c>
      <c r="B17" s="94"/>
      <c r="C17" s="9">
        <v>28</v>
      </c>
      <c r="D17" s="94"/>
      <c r="E17" s="9">
        <v>203</v>
      </c>
      <c r="F17" s="9">
        <v>198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5">
      <c r="A18" s="8" t="s">
        <v>18</v>
      </c>
      <c r="B18" s="94"/>
      <c r="C18" s="9">
        <v>0</v>
      </c>
      <c r="D18" s="94"/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5">
      <c r="A19" s="8" t="s">
        <v>19</v>
      </c>
      <c r="B19" s="94"/>
      <c r="C19" s="9">
        <v>0</v>
      </c>
      <c r="D19" s="94"/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5">
      <c r="A20" s="8" t="s">
        <v>20</v>
      </c>
      <c r="B20" s="94"/>
      <c r="C20" s="9">
        <v>0</v>
      </c>
      <c r="D20" s="94"/>
      <c r="E20" s="9">
        <v>33</v>
      </c>
      <c r="F20" s="9">
        <v>31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5">
      <c r="A21" s="8" t="s">
        <v>21</v>
      </c>
      <c r="B21" s="94"/>
      <c r="C21" s="9">
        <v>35</v>
      </c>
      <c r="D21" s="94"/>
      <c r="E21" s="9">
        <v>107</v>
      </c>
      <c r="F21" s="9">
        <v>161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5">
      <c r="A22" s="8" t="s">
        <v>22</v>
      </c>
      <c r="B22" s="94"/>
      <c r="C22" s="9">
        <v>140</v>
      </c>
      <c r="D22" s="94"/>
      <c r="E22" s="9">
        <v>756</v>
      </c>
      <c r="F22" s="9">
        <v>714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5">
      <c r="A23" s="8" t="s">
        <v>23</v>
      </c>
      <c r="B23" s="94"/>
      <c r="C23" s="9">
        <v>0</v>
      </c>
      <c r="D23" s="94"/>
      <c r="E23" s="9">
        <v>139</v>
      </c>
      <c r="F23" s="9">
        <v>167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5">
      <c r="A24" s="8" t="s">
        <v>24</v>
      </c>
      <c r="B24" s="94"/>
      <c r="C24" s="9">
        <v>0</v>
      </c>
      <c r="D24" s="94"/>
      <c r="E24" s="9">
        <v>124</v>
      </c>
      <c r="F24" s="9">
        <v>108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5">
      <c r="A25" s="8" t="s">
        <v>25</v>
      </c>
      <c r="B25" s="94"/>
      <c r="C25" s="9">
        <v>0</v>
      </c>
      <c r="D25" s="94"/>
      <c r="E25" s="9">
        <v>318</v>
      </c>
      <c r="F25" s="9">
        <v>352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5">
      <c r="A26" s="8" t="s">
        <v>26</v>
      </c>
      <c r="B26" s="94"/>
      <c r="C26" s="9">
        <v>46</v>
      </c>
      <c r="D26" s="94"/>
      <c r="E26" s="9">
        <v>664</v>
      </c>
      <c r="F26" s="9">
        <v>679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5">
      <c r="A27" s="8" t="s">
        <v>27</v>
      </c>
      <c r="B27" s="94"/>
      <c r="C27" s="9">
        <v>101</v>
      </c>
      <c r="D27" s="94"/>
      <c r="E27" s="9">
        <v>80</v>
      </c>
      <c r="F27" s="9">
        <v>171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5">
      <c r="A28" s="8" t="s">
        <v>28</v>
      </c>
      <c r="B28" s="94"/>
      <c r="C28" s="9">
        <v>7</v>
      </c>
      <c r="D28" s="94"/>
      <c r="E28" s="9">
        <v>29</v>
      </c>
      <c r="F28" s="9">
        <v>8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5">
      <c r="A29" s="8" t="s">
        <v>29</v>
      </c>
      <c r="B29" s="94"/>
      <c r="C29" s="9">
        <v>0</v>
      </c>
      <c r="D29" s="94"/>
      <c r="E29" s="9">
        <v>0</v>
      </c>
      <c r="F29" s="9">
        <v>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5">
      <c r="A30" s="8" t="s">
        <v>30</v>
      </c>
      <c r="B30" s="94"/>
      <c r="C30" s="9">
        <v>0</v>
      </c>
      <c r="D30" s="94"/>
      <c r="E30" s="9">
        <v>0</v>
      </c>
      <c r="F30" s="9">
        <v>0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5">
      <c r="A31" s="8" t="s">
        <v>31</v>
      </c>
      <c r="B31" s="94"/>
      <c r="C31" s="9">
        <v>0</v>
      </c>
      <c r="D31" s="94"/>
      <c r="E31" s="9">
        <v>0</v>
      </c>
      <c r="F31" s="9">
        <v>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5">
      <c r="A32" s="8" t="s">
        <v>32</v>
      </c>
      <c r="B32" s="94"/>
      <c r="C32" s="9">
        <v>0</v>
      </c>
      <c r="D32" s="94"/>
      <c r="E32" s="9">
        <v>57</v>
      </c>
      <c r="F32" s="9">
        <v>78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8</v>
      </c>
      <c r="B33" s="12">
        <f>SUM(B10:B32)</f>
        <v>738.77419354838707</v>
      </c>
      <c r="C33" s="12">
        <f t="shared" ref="C33:U33" si="5">SUM(C10:C32)</f>
        <v>416</v>
      </c>
      <c r="D33" s="12">
        <f t="shared" si="5"/>
        <v>3817</v>
      </c>
      <c r="E33" s="12">
        <f t="shared" si="5"/>
        <v>4149</v>
      </c>
      <c r="F33" s="12">
        <f t="shared" si="5"/>
        <v>4332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33</v>
      </c>
      <c r="B35" s="5" t="str">
        <f>B$4</f>
        <v>Meta Parcial</v>
      </c>
      <c r="C35" s="5" t="str">
        <f t="shared" ref="C35:U35" si="6">C$4</f>
        <v>26-31-jul-24</v>
      </c>
      <c r="D35" s="5" t="str">
        <f t="shared" si="6"/>
        <v>Meta Mensal</v>
      </c>
      <c r="E35" s="5">
        <f t="shared" si="6"/>
        <v>45505</v>
      </c>
      <c r="F35" s="5" t="e">
        <f t="shared" ca="1" si="6"/>
        <v>#NAME?</v>
      </c>
      <c r="G35" s="5" t="e">
        <f t="shared" ca="1" si="6"/>
        <v>#NAME?</v>
      </c>
      <c r="H35" s="5" t="e">
        <f t="shared" ca="1" si="6"/>
        <v>#NAME?</v>
      </c>
      <c r="I35" s="5" t="e">
        <f t="shared" ca="1" si="6"/>
        <v>#NAME?</v>
      </c>
      <c r="J35" s="5" t="e">
        <f t="shared" ca="1" si="6"/>
        <v>#NAME?</v>
      </c>
      <c r="K35" s="5" t="e">
        <f t="shared" ca="1" si="6"/>
        <v>#NAME?</v>
      </c>
      <c r="L35" s="5" t="e">
        <f t="shared" ca="1" si="6"/>
        <v>#NAME?</v>
      </c>
      <c r="M35" s="5" t="e">
        <f t="shared" ca="1" si="6"/>
        <v>#NAME?</v>
      </c>
      <c r="N35" s="5" t="e">
        <f t="shared" ca="1" si="6"/>
        <v>#NAME?</v>
      </c>
      <c r="O35" s="5" t="e">
        <f t="shared" ca="1" si="6"/>
        <v>#NAME?</v>
      </c>
      <c r="P35" s="5" t="e">
        <f t="shared" ca="1" si="6"/>
        <v>#NAME?</v>
      </c>
      <c r="Q35" s="5" t="e">
        <f t="shared" ca="1" si="6"/>
        <v>#NAME?</v>
      </c>
      <c r="R35" s="5" t="e">
        <f t="shared" ca="1" si="6"/>
        <v>#NAME?</v>
      </c>
      <c r="S35" s="5" t="e">
        <f t="shared" ca="1" si="6"/>
        <v>#NAME?</v>
      </c>
      <c r="T35" s="5" t="e">
        <f t="shared" ca="1" si="6"/>
        <v>#NAME?</v>
      </c>
      <c r="U35" s="5" t="e">
        <f t="shared" ca="1" si="6"/>
        <v>#NAME?</v>
      </c>
    </row>
    <row r="36" spans="1:21" s="10" customFormat="1" x14ac:dyDescent="0.25">
      <c r="A36" s="8" t="s">
        <v>34</v>
      </c>
      <c r="B36" s="94">
        <f>(D36/31)*6</f>
        <v>708.77419354838707</v>
      </c>
      <c r="C36" s="9">
        <v>190</v>
      </c>
      <c r="D36" s="94">
        <v>3662</v>
      </c>
      <c r="E36" s="9">
        <v>1815</v>
      </c>
      <c r="F36" s="9">
        <v>1963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35</v>
      </c>
      <c r="B37" s="94"/>
      <c r="C37" s="9">
        <v>0</v>
      </c>
      <c r="D37" s="94"/>
      <c r="E37" s="9">
        <v>50</v>
      </c>
      <c r="F37" s="9">
        <v>43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36</v>
      </c>
      <c r="B38" s="94"/>
      <c r="C38" s="9">
        <v>188</v>
      </c>
      <c r="D38" s="94"/>
      <c r="E38" s="9">
        <v>1634</v>
      </c>
      <c r="F38" s="9">
        <v>1438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37</v>
      </c>
      <c r="B39" s="94"/>
      <c r="C39" s="9">
        <v>0</v>
      </c>
      <c r="D39" s="94"/>
      <c r="E39" s="9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38</v>
      </c>
      <c r="B40" s="94"/>
      <c r="C40" s="9">
        <v>45</v>
      </c>
      <c r="D40" s="94"/>
      <c r="E40" s="9">
        <v>528</v>
      </c>
      <c r="F40" s="9">
        <v>489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39</v>
      </c>
      <c r="B41" s="94"/>
      <c r="C41" s="9">
        <v>22</v>
      </c>
      <c r="D41" s="94"/>
      <c r="E41" s="9">
        <v>192</v>
      </c>
      <c r="F41" s="9">
        <v>209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8</v>
      </c>
      <c r="B42" s="12">
        <f>SUM(B36:B41)</f>
        <v>708.77419354838707</v>
      </c>
      <c r="C42" s="12">
        <f t="shared" ref="C42:U42" si="7">SUM(C36:C41)</f>
        <v>445</v>
      </c>
      <c r="D42" s="12">
        <f t="shared" si="7"/>
        <v>3662</v>
      </c>
      <c r="E42" s="12">
        <f t="shared" si="7"/>
        <v>4219</v>
      </c>
      <c r="F42" s="12">
        <f t="shared" si="7"/>
        <v>4142</v>
      </c>
      <c r="G42" s="12">
        <f t="shared" si="7"/>
        <v>0</v>
      </c>
      <c r="H42" s="12">
        <f t="shared" si="7"/>
        <v>0</v>
      </c>
      <c r="I42" s="12">
        <f t="shared" si="7"/>
        <v>0</v>
      </c>
      <c r="J42" s="12">
        <f t="shared" si="7"/>
        <v>0</v>
      </c>
      <c r="K42" s="12">
        <f t="shared" si="7"/>
        <v>0</v>
      </c>
      <c r="L42" s="12">
        <f t="shared" si="7"/>
        <v>0</v>
      </c>
      <c r="M42" s="12">
        <f t="shared" si="7"/>
        <v>0</v>
      </c>
      <c r="N42" s="12">
        <f t="shared" si="7"/>
        <v>0</v>
      </c>
      <c r="O42" s="12">
        <f t="shared" si="7"/>
        <v>0</v>
      </c>
      <c r="P42" s="12">
        <f t="shared" si="7"/>
        <v>0</v>
      </c>
      <c r="Q42" s="12">
        <f t="shared" si="7"/>
        <v>0</v>
      </c>
      <c r="R42" s="12">
        <f t="shared" si="7"/>
        <v>0</v>
      </c>
      <c r="S42" s="12">
        <f t="shared" si="7"/>
        <v>0</v>
      </c>
      <c r="T42" s="12">
        <f t="shared" si="7"/>
        <v>0</v>
      </c>
      <c r="U42" s="12">
        <f t="shared" si="7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4" t="s">
        <v>40</v>
      </c>
      <c r="B44" s="5"/>
      <c r="C44" s="5" t="str">
        <f t="shared" ref="C44:U44" si="8">C$4</f>
        <v>26-31-jul-24</v>
      </c>
      <c r="D44" s="5"/>
      <c r="E44" s="5">
        <f t="shared" si="8"/>
        <v>45505</v>
      </c>
      <c r="F44" s="5" t="e">
        <f t="shared" ca="1" si="8"/>
        <v>#NAME?</v>
      </c>
      <c r="G44" s="5" t="e">
        <f t="shared" ca="1" si="8"/>
        <v>#NAME?</v>
      </c>
      <c r="H44" s="5" t="e">
        <f t="shared" ca="1" si="8"/>
        <v>#NAME?</v>
      </c>
      <c r="I44" s="5" t="e">
        <f t="shared" ca="1" si="8"/>
        <v>#NAME?</v>
      </c>
      <c r="J44" s="5" t="e">
        <f t="shared" ca="1" si="8"/>
        <v>#NAME?</v>
      </c>
      <c r="K44" s="5" t="e">
        <f t="shared" ca="1" si="8"/>
        <v>#NAME?</v>
      </c>
      <c r="L44" s="5" t="e">
        <f t="shared" ca="1" si="8"/>
        <v>#NAME?</v>
      </c>
      <c r="M44" s="5" t="e">
        <f t="shared" ca="1" si="8"/>
        <v>#NAME?</v>
      </c>
      <c r="N44" s="5" t="e">
        <f t="shared" ca="1" si="8"/>
        <v>#NAME?</v>
      </c>
      <c r="O44" s="5" t="e">
        <f t="shared" ca="1" si="8"/>
        <v>#NAME?</v>
      </c>
      <c r="P44" s="5" t="e">
        <f t="shared" ca="1" si="8"/>
        <v>#NAME?</v>
      </c>
      <c r="Q44" s="5" t="e">
        <f t="shared" ca="1" si="8"/>
        <v>#NAME?</v>
      </c>
      <c r="R44" s="5" t="e">
        <f t="shared" ca="1" si="8"/>
        <v>#NAME?</v>
      </c>
      <c r="S44" s="5" t="e">
        <f t="shared" ca="1" si="8"/>
        <v>#NAME?</v>
      </c>
      <c r="T44" s="5" t="e">
        <f t="shared" ca="1" si="8"/>
        <v>#NAME?</v>
      </c>
      <c r="U44" s="5" t="e">
        <f t="shared" ca="1" si="8"/>
        <v>#NAME?</v>
      </c>
    </row>
    <row r="45" spans="1:21" s="10" customFormat="1" x14ac:dyDescent="0.25">
      <c r="A45" s="8" t="s">
        <v>41</v>
      </c>
      <c r="B45" s="17"/>
      <c r="C45" s="9">
        <v>433</v>
      </c>
      <c r="D45" s="17"/>
      <c r="E45" s="9">
        <v>3764</v>
      </c>
      <c r="F45" s="9">
        <v>3997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8" t="s">
        <v>42</v>
      </c>
      <c r="B46" s="17"/>
      <c r="C46" s="9">
        <v>68</v>
      </c>
      <c r="D46" s="17"/>
      <c r="E46" s="9">
        <v>657</v>
      </c>
      <c r="F46" s="9">
        <v>610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11" t="s">
        <v>8</v>
      </c>
      <c r="B47" s="12"/>
      <c r="C47" s="12">
        <f>SUM(C45:C46)</f>
        <v>501</v>
      </c>
      <c r="D47" s="12"/>
      <c r="E47" s="12">
        <f t="shared" ref="E47:U47" si="9">SUM(E45:E46)</f>
        <v>4421</v>
      </c>
      <c r="F47" s="12">
        <f t="shared" si="9"/>
        <v>4607</v>
      </c>
      <c r="G47" s="12">
        <f t="shared" si="9"/>
        <v>0</v>
      </c>
      <c r="H47" s="12">
        <f t="shared" si="9"/>
        <v>0</v>
      </c>
      <c r="I47" s="12">
        <f t="shared" si="9"/>
        <v>0</v>
      </c>
      <c r="J47" s="12">
        <f t="shared" si="9"/>
        <v>0</v>
      </c>
      <c r="K47" s="12">
        <f t="shared" si="9"/>
        <v>0</v>
      </c>
      <c r="L47" s="12">
        <f t="shared" si="9"/>
        <v>0</v>
      </c>
      <c r="M47" s="12">
        <f t="shared" si="9"/>
        <v>0</v>
      </c>
      <c r="N47" s="12">
        <f t="shared" si="9"/>
        <v>0</v>
      </c>
      <c r="O47" s="12">
        <f t="shared" si="9"/>
        <v>0</v>
      </c>
      <c r="P47" s="12">
        <f t="shared" si="9"/>
        <v>0</v>
      </c>
      <c r="Q47" s="12">
        <f t="shared" si="9"/>
        <v>0</v>
      </c>
      <c r="R47" s="12">
        <f t="shared" si="9"/>
        <v>0</v>
      </c>
      <c r="S47" s="12">
        <f t="shared" si="9"/>
        <v>0</v>
      </c>
      <c r="T47" s="12">
        <f t="shared" si="9"/>
        <v>0</v>
      </c>
      <c r="U47" s="12">
        <f t="shared" si="9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4" t="s">
        <v>43</v>
      </c>
      <c r="B49" s="5"/>
      <c r="C49" s="5" t="str">
        <f t="shared" ref="C49:U49" si="10">C$4</f>
        <v>26-31-jul-24</v>
      </c>
      <c r="D49" s="5"/>
      <c r="E49" s="5">
        <f t="shared" si="10"/>
        <v>45505</v>
      </c>
      <c r="F49" s="5" t="e">
        <f t="shared" ca="1" si="10"/>
        <v>#NAME?</v>
      </c>
      <c r="G49" s="5" t="e">
        <f t="shared" ca="1" si="10"/>
        <v>#NAME?</v>
      </c>
      <c r="H49" s="5" t="e">
        <f t="shared" ca="1" si="10"/>
        <v>#NAME?</v>
      </c>
      <c r="I49" s="5" t="e">
        <f t="shared" ca="1" si="10"/>
        <v>#NAME?</v>
      </c>
      <c r="J49" s="5" t="e">
        <f t="shared" ca="1" si="10"/>
        <v>#NAME?</v>
      </c>
      <c r="K49" s="5" t="e">
        <f t="shared" ca="1" si="10"/>
        <v>#NAME?</v>
      </c>
      <c r="L49" s="5" t="e">
        <f t="shared" ca="1" si="10"/>
        <v>#NAME?</v>
      </c>
      <c r="M49" s="5" t="e">
        <f t="shared" ca="1" si="10"/>
        <v>#NAME?</v>
      </c>
      <c r="N49" s="5" t="e">
        <f t="shared" ca="1" si="10"/>
        <v>#NAME?</v>
      </c>
      <c r="O49" s="5" t="e">
        <f t="shared" ca="1" si="10"/>
        <v>#NAME?</v>
      </c>
      <c r="P49" s="5" t="e">
        <f t="shared" ca="1" si="10"/>
        <v>#NAME?</v>
      </c>
      <c r="Q49" s="5" t="e">
        <f t="shared" ca="1" si="10"/>
        <v>#NAME?</v>
      </c>
      <c r="R49" s="5" t="e">
        <f t="shared" ca="1" si="10"/>
        <v>#NAME?</v>
      </c>
      <c r="S49" s="5" t="e">
        <f t="shared" ca="1" si="10"/>
        <v>#NAME?</v>
      </c>
      <c r="T49" s="5" t="e">
        <f t="shared" ca="1" si="10"/>
        <v>#NAME?</v>
      </c>
      <c r="U49" s="5" t="e">
        <f t="shared" ca="1" si="10"/>
        <v>#NAME?</v>
      </c>
    </row>
    <row r="50" spans="1:21" s="10" customFormat="1" x14ac:dyDescent="0.25">
      <c r="A50" s="8" t="s">
        <v>44</v>
      </c>
      <c r="B50" s="17"/>
      <c r="C50" s="9">
        <v>0</v>
      </c>
      <c r="D50" s="17"/>
      <c r="E50" s="9">
        <v>0</v>
      </c>
      <c r="F50" s="9">
        <v>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s="10" customFormat="1" x14ac:dyDescent="0.25">
      <c r="A51" s="8" t="s">
        <v>45</v>
      </c>
      <c r="B51" s="17"/>
      <c r="C51" s="9">
        <v>121</v>
      </c>
      <c r="D51" s="17"/>
      <c r="E51" s="9">
        <v>894</v>
      </c>
      <c r="F51" s="9">
        <v>400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s="10" customFormat="1" x14ac:dyDescent="0.25">
      <c r="A52" s="8" t="s">
        <v>46</v>
      </c>
      <c r="B52" s="12"/>
      <c r="C52" s="9">
        <v>0</v>
      </c>
      <c r="D52" s="12"/>
      <c r="E52" s="9">
        <v>0</v>
      </c>
      <c r="F52" s="9">
        <v>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s="10" customFormat="1" x14ac:dyDescent="0.25">
      <c r="A53" s="8" t="s">
        <v>47</v>
      </c>
      <c r="B53" s="17"/>
      <c r="C53" s="9">
        <v>0</v>
      </c>
      <c r="D53" s="17"/>
      <c r="E53" s="9">
        <v>86</v>
      </c>
      <c r="F53" s="9">
        <v>80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s="10" customFormat="1" x14ac:dyDescent="0.25">
      <c r="A54" s="8" t="s">
        <v>48</v>
      </c>
      <c r="B54" s="17"/>
      <c r="C54" s="9">
        <v>0</v>
      </c>
      <c r="D54" s="17"/>
      <c r="E54" s="9">
        <v>0</v>
      </c>
      <c r="F54" s="9">
        <v>0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s="10" customFormat="1" x14ac:dyDescent="0.25">
      <c r="A55" s="8" t="s">
        <v>49</v>
      </c>
      <c r="B55" s="17"/>
      <c r="C55" s="9">
        <v>8</v>
      </c>
      <c r="D55" s="17"/>
      <c r="E55" s="9">
        <v>114</v>
      </c>
      <c r="F55" s="9">
        <v>73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s="10" customFormat="1" x14ac:dyDescent="0.25">
      <c r="A56" s="8" t="s">
        <v>50</v>
      </c>
      <c r="B56" s="17"/>
      <c r="C56" s="9">
        <v>0</v>
      </c>
      <c r="D56" s="17"/>
      <c r="E56" s="9">
        <v>31</v>
      </c>
      <c r="F56" s="9">
        <v>23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s="13" customFormat="1" x14ac:dyDescent="0.25">
      <c r="A57" s="11" t="s">
        <v>8</v>
      </c>
      <c r="B57" s="12"/>
      <c r="C57" s="12">
        <f>SUM(C50:C56)</f>
        <v>129</v>
      </c>
      <c r="D57" s="12"/>
      <c r="E57" s="12">
        <f t="shared" ref="E57:U57" si="11">SUM(E50:E56)</f>
        <v>1125</v>
      </c>
      <c r="F57" s="12">
        <f t="shared" si="11"/>
        <v>576</v>
      </c>
      <c r="G57" s="12">
        <f t="shared" si="11"/>
        <v>0</v>
      </c>
      <c r="H57" s="12">
        <f t="shared" si="11"/>
        <v>0</v>
      </c>
      <c r="I57" s="12">
        <f t="shared" si="11"/>
        <v>0</v>
      </c>
      <c r="J57" s="12">
        <f t="shared" si="11"/>
        <v>0</v>
      </c>
      <c r="K57" s="12">
        <f t="shared" si="11"/>
        <v>0</v>
      </c>
      <c r="L57" s="12">
        <f t="shared" si="11"/>
        <v>0</v>
      </c>
      <c r="M57" s="12">
        <f t="shared" si="11"/>
        <v>0</v>
      </c>
      <c r="N57" s="12">
        <f t="shared" si="11"/>
        <v>0</v>
      </c>
      <c r="O57" s="12">
        <f t="shared" si="11"/>
        <v>0</v>
      </c>
      <c r="P57" s="12">
        <f t="shared" si="11"/>
        <v>0</v>
      </c>
      <c r="Q57" s="12">
        <f t="shared" si="11"/>
        <v>0</v>
      </c>
      <c r="R57" s="12">
        <f t="shared" si="11"/>
        <v>0</v>
      </c>
      <c r="S57" s="12">
        <f t="shared" si="11"/>
        <v>0</v>
      </c>
      <c r="T57" s="12">
        <f t="shared" si="11"/>
        <v>0</v>
      </c>
      <c r="U57" s="12">
        <f t="shared" si="11"/>
        <v>0</v>
      </c>
    </row>
    <row r="58" spans="1:21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" t="s">
        <v>51</v>
      </c>
      <c r="B59" s="5" t="str">
        <f>B$4</f>
        <v>Meta Parcial</v>
      </c>
      <c r="C59" s="5" t="str">
        <f t="shared" ref="C59:U59" si="12">C$4</f>
        <v>26-31-jul-24</v>
      </c>
      <c r="D59" s="5" t="str">
        <f t="shared" si="12"/>
        <v>Meta Mensal</v>
      </c>
      <c r="E59" s="5">
        <f t="shared" si="12"/>
        <v>45505</v>
      </c>
      <c r="F59" s="5" t="e">
        <f t="shared" ca="1" si="12"/>
        <v>#NAME?</v>
      </c>
      <c r="G59" s="5" t="e">
        <f t="shared" ca="1" si="12"/>
        <v>#NAME?</v>
      </c>
      <c r="H59" s="5" t="e">
        <f t="shared" ca="1" si="12"/>
        <v>#NAME?</v>
      </c>
      <c r="I59" s="5" t="e">
        <f t="shared" ca="1" si="12"/>
        <v>#NAME?</v>
      </c>
      <c r="J59" s="5" t="e">
        <f t="shared" ca="1" si="12"/>
        <v>#NAME?</v>
      </c>
      <c r="K59" s="5" t="e">
        <f t="shared" ca="1" si="12"/>
        <v>#NAME?</v>
      </c>
      <c r="L59" s="5" t="e">
        <f t="shared" ca="1" si="12"/>
        <v>#NAME?</v>
      </c>
      <c r="M59" s="5" t="e">
        <f t="shared" ca="1" si="12"/>
        <v>#NAME?</v>
      </c>
      <c r="N59" s="5" t="e">
        <f t="shared" ca="1" si="12"/>
        <v>#NAME?</v>
      </c>
      <c r="O59" s="5" t="e">
        <f t="shared" ca="1" si="12"/>
        <v>#NAME?</v>
      </c>
      <c r="P59" s="5" t="e">
        <f t="shared" ca="1" si="12"/>
        <v>#NAME?</v>
      </c>
      <c r="Q59" s="5" t="e">
        <f t="shared" ca="1" si="12"/>
        <v>#NAME?</v>
      </c>
      <c r="R59" s="5" t="e">
        <f t="shared" ca="1" si="12"/>
        <v>#NAME?</v>
      </c>
      <c r="S59" s="5" t="e">
        <f t="shared" ca="1" si="12"/>
        <v>#NAME?</v>
      </c>
      <c r="T59" s="5" t="e">
        <f t="shared" ca="1" si="12"/>
        <v>#NAME?</v>
      </c>
      <c r="U59" s="5" t="e">
        <f t="shared" ca="1" si="12"/>
        <v>#NAME?</v>
      </c>
    </row>
    <row r="60" spans="1:21" s="10" customFormat="1" x14ac:dyDescent="0.25">
      <c r="A60" s="8" t="s">
        <v>52</v>
      </c>
      <c r="B60" s="18" t="s">
        <v>53</v>
      </c>
      <c r="C60" s="19">
        <f>IFERROR((C61/C62),"-")</f>
        <v>0</v>
      </c>
      <c r="D60" s="18" t="s">
        <v>53</v>
      </c>
      <c r="E60" s="20">
        <f t="shared" ref="E60:U60" si="13">IFERROR((E61/E62),"-")</f>
        <v>0.10144927536231885</v>
      </c>
      <c r="F60" s="20">
        <f t="shared" si="13"/>
        <v>0.12103174603174603</v>
      </c>
      <c r="G60" s="20" t="str">
        <f t="shared" si="13"/>
        <v>-</v>
      </c>
      <c r="H60" s="20" t="str">
        <f t="shared" si="13"/>
        <v>-</v>
      </c>
      <c r="I60" s="20" t="str">
        <f t="shared" si="13"/>
        <v>-</v>
      </c>
      <c r="J60" s="20" t="str">
        <f t="shared" si="13"/>
        <v>-</v>
      </c>
      <c r="K60" s="20" t="str">
        <f t="shared" si="13"/>
        <v>-</v>
      </c>
      <c r="L60" s="20" t="str">
        <f t="shared" si="13"/>
        <v>-</v>
      </c>
      <c r="M60" s="20" t="str">
        <f t="shared" si="13"/>
        <v>-</v>
      </c>
      <c r="N60" s="20" t="str">
        <f t="shared" si="13"/>
        <v>-</v>
      </c>
      <c r="O60" s="20" t="str">
        <f t="shared" si="13"/>
        <v>-</v>
      </c>
      <c r="P60" s="20" t="str">
        <f t="shared" si="13"/>
        <v>-</v>
      </c>
      <c r="Q60" s="20" t="str">
        <f t="shared" si="13"/>
        <v>-</v>
      </c>
      <c r="R60" s="20" t="str">
        <f t="shared" si="13"/>
        <v>-</v>
      </c>
      <c r="S60" s="20" t="str">
        <f t="shared" si="13"/>
        <v>-</v>
      </c>
      <c r="T60" s="20" t="str">
        <f t="shared" si="13"/>
        <v>-</v>
      </c>
      <c r="U60" s="20" t="str">
        <f t="shared" si="13"/>
        <v>-</v>
      </c>
    </row>
    <row r="61" spans="1:21" s="10" customFormat="1" x14ac:dyDescent="0.25">
      <c r="A61" s="21" t="s">
        <v>54</v>
      </c>
      <c r="B61" s="18" t="s">
        <v>55</v>
      </c>
      <c r="C61" s="22">
        <v>0</v>
      </c>
      <c r="D61" s="18" t="s">
        <v>55</v>
      </c>
      <c r="E61" s="23">
        <v>98</v>
      </c>
      <c r="F61" s="23">
        <v>122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s="10" customFormat="1" x14ac:dyDescent="0.25">
      <c r="A62" s="21" t="s">
        <v>56</v>
      </c>
      <c r="B62" s="18" t="s">
        <v>55</v>
      </c>
      <c r="C62" s="22">
        <v>147</v>
      </c>
      <c r="D62" s="18" t="s">
        <v>55</v>
      </c>
      <c r="E62" s="23">
        <v>966</v>
      </c>
      <c r="F62" s="23">
        <f>F66</f>
        <v>1008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6.95" customHeight="1" x14ac:dyDescent="0.25">
      <c r="A63" s="24"/>
      <c r="B63" s="25"/>
      <c r="C63" s="25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s="7" customFormat="1" x14ac:dyDescent="0.25">
      <c r="A64" s="4" t="s">
        <v>57</v>
      </c>
      <c r="B64" s="5" t="str">
        <f>B$4</f>
        <v>Meta Parcial</v>
      </c>
      <c r="C64" s="5" t="str">
        <f t="shared" ref="C64:U64" si="14">C$4</f>
        <v>26-31-jul-24</v>
      </c>
      <c r="D64" s="5" t="str">
        <f t="shared" si="14"/>
        <v>Meta Mensal</v>
      </c>
      <c r="E64" s="5">
        <f t="shared" si="14"/>
        <v>45505</v>
      </c>
      <c r="F64" s="5" t="e">
        <f t="shared" ca="1" si="14"/>
        <v>#NAME?</v>
      </c>
      <c r="G64" s="5" t="e">
        <f t="shared" ca="1" si="14"/>
        <v>#NAME?</v>
      </c>
      <c r="H64" s="5" t="e">
        <f t="shared" ca="1" si="14"/>
        <v>#NAME?</v>
      </c>
      <c r="I64" s="5" t="e">
        <f t="shared" ca="1" si="14"/>
        <v>#NAME?</v>
      </c>
      <c r="J64" s="5" t="e">
        <f t="shared" ca="1" si="14"/>
        <v>#NAME?</v>
      </c>
      <c r="K64" s="5" t="e">
        <f t="shared" ca="1" si="14"/>
        <v>#NAME?</v>
      </c>
      <c r="L64" s="5" t="e">
        <f t="shared" ca="1" si="14"/>
        <v>#NAME?</v>
      </c>
      <c r="M64" s="5" t="e">
        <f t="shared" ca="1" si="14"/>
        <v>#NAME?</v>
      </c>
      <c r="N64" s="5" t="e">
        <f t="shared" ca="1" si="14"/>
        <v>#NAME?</v>
      </c>
      <c r="O64" s="5" t="e">
        <f t="shared" ca="1" si="14"/>
        <v>#NAME?</v>
      </c>
      <c r="P64" s="5" t="e">
        <f t="shared" ca="1" si="14"/>
        <v>#NAME?</v>
      </c>
      <c r="Q64" s="5" t="e">
        <f t="shared" ca="1" si="14"/>
        <v>#NAME?</v>
      </c>
      <c r="R64" s="5" t="e">
        <f t="shared" ca="1" si="14"/>
        <v>#NAME?</v>
      </c>
      <c r="S64" s="5" t="e">
        <f t="shared" ca="1" si="14"/>
        <v>#NAME?</v>
      </c>
      <c r="T64" s="5" t="e">
        <f t="shared" ca="1" si="14"/>
        <v>#NAME?</v>
      </c>
      <c r="U64" s="5" t="e">
        <f t="shared" ca="1" si="14"/>
        <v>#NAME?</v>
      </c>
    </row>
    <row r="65" spans="1:21" s="10" customFormat="1" x14ac:dyDescent="0.25">
      <c r="A65" s="8" t="s">
        <v>58</v>
      </c>
      <c r="B65" s="18" t="s">
        <v>59</v>
      </c>
      <c r="C65" s="19">
        <f>IFERROR((C66/C67),"-")</f>
        <v>0.13881019830028329</v>
      </c>
      <c r="D65" s="18" t="s">
        <v>59</v>
      </c>
      <c r="E65" s="20">
        <f t="shared" ref="E65:U65" si="15">IFERROR((E66/E67),"-")</f>
        <v>0.88623853211009174</v>
      </c>
      <c r="F65" s="20">
        <f t="shared" si="15"/>
        <v>0.89919714540588758</v>
      </c>
      <c r="G65" s="20" t="str">
        <f t="shared" si="15"/>
        <v>-</v>
      </c>
      <c r="H65" s="20" t="str">
        <f t="shared" si="15"/>
        <v>-</v>
      </c>
      <c r="I65" s="20" t="str">
        <f t="shared" si="15"/>
        <v>-</v>
      </c>
      <c r="J65" s="20" t="str">
        <f t="shared" si="15"/>
        <v>-</v>
      </c>
      <c r="K65" s="20" t="str">
        <f t="shared" si="15"/>
        <v>-</v>
      </c>
      <c r="L65" s="20" t="str">
        <f t="shared" si="15"/>
        <v>-</v>
      </c>
      <c r="M65" s="20" t="str">
        <f t="shared" si="15"/>
        <v>-</v>
      </c>
      <c r="N65" s="20" t="str">
        <f t="shared" si="15"/>
        <v>-</v>
      </c>
      <c r="O65" s="20" t="str">
        <f t="shared" si="15"/>
        <v>-</v>
      </c>
      <c r="P65" s="20" t="str">
        <f t="shared" si="15"/>
        <v>-</v>
      </c>
      <c r="Q65" s="20" t="str">
        <f t="shared" si="15"/>
        <v>-</v>
      </c>
      <c r="R65" s="20" t="str">
        <f t="shared" si="15"/>
        <v>-</v>
      </c>
      <c r="S65" s="20" t="str">
        <f t="shared" si="15"/>
        <v>-</v>
      </c>
      <c r="T65" s="20" t="str">
        <f t="shared" si="15"/>
        <v>-</v>
      </c>
      <c r="U65" s="20" t="str">
        <f t="shared" si="15"/>
        <v>-</v>
      </c>
    </row>
    <row r="66" spans="1:21" s="10" customFormat="1" x14ac:dyDescent="0.25">
      <c r="A66" s="21" t="s">
        <v>60</v>
      </c>
      <c r="B66" s="18" t="s">
        <v>55</v>
      </c>
      <c r="C66" s="22">
        <v>147</v>
      </c>
      <c r="D66" s="18" t="s">
        <v>55</v>
      </c>
      <c r="E66" s="23">
        <v>966</v>
      </c>
      <c r="F66" s="23">
        <v>1008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s="10" customFormat="1" x14ac:dyDescent="0.25">
      <c r="A67" s="21" t="s">
        <v>61</v>
      </c>
      <c r="B67" s="18" t="s">
        <v>55</v>
      </c>
      <c r="C67" s="22">
        <v>1059</v>
      </c>
      <c r="D67" s="18" t="s">
        <v>55</v>
      </c>
      <c r="E67" s="23">
        <v>1090</v>
      </c>
      <c r="F67" s="23">
        <v>1121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6.95" customHeight="1" x14ac:dyDescent="0.25">
      <c r="A68" s="24"/>
      <c r="B68" s="25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s="7" customFormat="1" x14ac:dyDescent="0.25">
      <c r="A69" s="4" t="s">
        <v>62</v>
      </c>
      <c r="B69" s="5" t="str">
        <f>B$4</f>
        <v>Meta Parcial</v>
      </c>
      <c r="C69" s="5" t="str">
        <f t="shared" ref="C69:U69" si="16">C$4</f>
        <v>26-31-jul-24</v>
      </c>
      <c r="D69" s="5" t="str">
        <f t="shared" si="16"/>
        <v>Meta Mensal</v>
      </c>
      <c r="E69" s="5">
        <f t="shared" si="16"/>
        <v>45505</v>
      </c>
      <c r="F69" s="5" t="e">
        <f t="shared" ca="1" si="16"/>
        <v>#NAME?</v>
      </c>
      <c r="G69" s="5" t="e">
        <f t="shared" ca="1" si="16"/>
        <v>#NAME?</v>
      </c>
      <c r="H69" s="5" t="e">
        <f t="shared" ca="1" si="16"/>
        <v>#NAME?</v>
      </c>
      <c r="I69" s="5" t="e">
        <f t="shared" ca="1" si="16"/>
        <v>#NAME?</v>
      </c>
      <c r="J69" s="5" t="e">
        <f t="shared" ca="1" si="16"/>
        <v>#NAME?</v>
      </c>
      <c r="K69" s="5" t="e">
        <f t="shared" ca="1" si="16"/>
        <v>#NAME?</v>
      </c>
      <c r="L69" s="5" t="e">
        <f t="shared" ca="1" si="16"/>
        <v>#NAME?</v>
      </c>
      <c r="M69" s="5" t="e">
        <f t="shared" ca="1" si="16"/>
        <v>#NAME?</v>
      </c>
      <c r="N69" s="5" t="e">
        <f t="shared" ca="1" si="16"/>
        <v>#NAME?</v>
      </c>
      <c r="O69" s="5" t="e">
        <f t="shared" ca="1" si="16"/>
        <v>#NAME?</v>
      </c>
      <c r="P69" s="5" t="e">
        <f t="shared" ca="1" si="16"/>
        <v>#NAME?</v>
      </c>
      <c r="Q69" s="5" t="e">
        <f t="shared" ca="1" si="16"/>
        <v>#NAME?</v>
      </c>
      <c r="R69" s="5" t="e">
        <f t="shared" ca="1" si="16"/>
        <v>#NAME?</v>
      </c>
      <c r="S69" s="5" t="e">
        <f t="shared" ca="1" si="16"/>
        <v>#NAME?</v>
      </c>
      <c r="T69" s="5" t="e">
        <f t="shared" ca="1" si="16"/>
        <v>#NAME?</v>
      </c>
      <c r="U69" s="5" t="e">
        <f t="shared" ca="1" si="16"/>
        <v>#NAME?</v>
      </c>
    </row>
    <row r="70" spans="1:21" s="10" customFormat="1" x14ac:dyDescent="0.25">
      <c r="A70" s="27" t="s">
        <v>63</v>
      </c>
      <c r="B70" s="18">
        <f>(D70/31)*6</f>
        <v>13.935483870967744</v>
      </c>
      <c r="C70" s="23">
        <v>3</v>
      </c>
      <c r="D70" s="18">
        <v>72</v>
      </c>
      <c r="E70" s="23">
        <v>78</v>
      </c>
      <c r="F70" s="23">
        <v>102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6.95" customHeight="1" x14ac:dyDescent="0.25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</row>
    <row r="72" spans="1:21" s="30" customFormat="1" x14ac:dyDescent="0.25">
      <c r="A72" s="4" t="s">
        <v>64</v>
      </c>
      <c r="B72" s="5" t="str">
        <f>B$4</f>
        <v>Meta Parcial</v>
      </c>
      <c r="C72" s="5" t="str">
        <f t="shared" ref="C72:U72" si="17">C$4</f>
        <v>26-31-jul-24</v>
      </c>
      <c r="D72" s="5" t="str">
        <f t="shared" si="17"/>
        <v>Meta Mensal</v>
      </c>
      <c r="E72" s="5">
        <f t="shared" si="17"/>
        <v>45505</v>
      </c>
      <c r="F72" s="5" t="e">
        <f t="shared" ca="1" si="17"/>
        <v>#NAME?</v>
      </c>
      <c r="G72" s="5" t="e">
        <f t="shared" ca="1" si="17"/>
        <v>#NAME?</v>
      </c>
      <c r="H72" s="5" t="e">
        <f t="shared" ca="1" si="17"/>
        <v>#NAME?</v>
      </c>
      <c r="I72" s="5" t="e">
        <f t="shared" ca="1" si="17"/>
        <v>#NAME?</v>
      </c>
      <c r="J72" s="5" t="e">
        <f t="shared" ca="1" si="17"/>
        <v>#NAME?</v>
      </c>
      <c r="K72" s="5" t="e">
        <f t="shared" ca="1" si="17"/>
        <v>#NAME?</v>
      </c>
      <c r="L72" s="5" t="e">
        <f t="shared" ca="1" si="17"/>
        <v>#NAME?</v>
      </c>
      <c r="M72" s="5" t="e">
        <f t="shared" ca="1" si="17"/>
        <v>#NAME?</v>
      </c>
      <c r="N72" s="5" t="e">
        <f t="shared" ca="1" si="17"/>
        <v>#NAME?</v>
      </c>
      <c r="O72" s="5" t="e">
        <f t="shared" ca="1" si="17"/>
        <v>#NAME?</v>
      </c>
      <c r="P72" s="5" t="e">
        <f t="shared" ca="1" si="17"/>
        <v>#NAME?</v>
      </c>
      <c r="Q72" s="5" t="e">
        <f t="shared" ca="1" si="17"/>
        <v>#NAME?</v>
      </c>
      <c r="R72" s="5" t="e">
        <f t="shared" ca="1" si="17"/>
        <v>#NAME?</v>
      </c>
      <c r="S72" s="5" t="e">
        <f t="shared" ca="1" si="17"/>
        <v>#NAME?</v>
      </c>
      <c r="T72" s="5" t="e">
        <f t="shared" ca="1" si="17"/>
        <v>#NAME?</v>
      </c>
      <c r="U72" s="5" t="e">
        <f t="shared" ca="1" si="17"/>
        <v>#NAME?</v>
      </c>
    </row>
    <row r="73" spans="1:21" s="10" customFormat="1" x14ac:dyDescent="0.25">
      <c r="A73" s="27" t="s">
        <v>65</v>
      </c>
      <c r="B73" s="31">
        <f>(D73/31)*6</f>
        <v>1.935483870967742</v>
      </c>
      <c r="C73" s="31">
        <v>0</v>
      </c>
      <c r="D73" s="31">
        <v>10</v>
      </c>
      <c r="E73" s="31">
        <v>0</v>
      </c>
      <c r="F73" s="31">
        <v>0</v>
      </c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s="10" customFormat="1" x14ac:dyDescent="0.25">
      <c r="A74" s="27" t="s">
        <v>66</v>
      </c>
      <c r="B74" s="31">
        <f t="shared" ref="B74:B98" si="18">(D74/31)*6</f>
        <v>1.935483870967742</v>
      </c>
      <c r="C74" s="31">
        <v>0</v>
      </c>
      <c r="D74" s="31">
        <v>10</v>
      </c>
      <c r="E74" s="31">
        <v>0</v>
      </c>
      <c r="F74" s="31">
        <v>0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s="10" customFormat="1" x14ac:dyDescent="0.25">
      <c r="A75" s="27" t="s">
        <v>67</v>
      </c>
      <c r="B75" s="31">
        <f t="shared" si="18"/>
        <v>9.6774193548387082</v>
      </c>
      <c r="C75" s="31">
        <v>0</v>
      </c>
      <c r="D75" s="31">
        <v>50</v>
      </c>
      <c r="E75" s="31">
        <v>29</v>
      </c>
      <c r="F75" s="31">
        <v>26</v>
      </c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s="10" customFormat="1" x14ac:dyDescent="0.25">
      <c r="A76" s="27" t="s">
        <v>68</v>
      </c>
      <c r="B76" s="31">
        <f t="shared" si="18"/>
        <v>7.741935483870968</v>
      </c>
      <c r="C76" s="31">
        <v>0</v>
      </c>
      <c r="D76" s="31">
        <v>40</v>
      </c>
      <c r="E76" s="31">
        <v>0</v>
      </c>
      <c r="F76" s="31"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s="10" customFormat="1" x14ac:dyDescent="0.25">
      <c r="A77" s="27" t="s">
        <v>69</v>
      </c>
      <c r="B77" s="31">
        <f t="shared" si="18"/>
        <v>6.5806451612903221</v>
      </c>
      <c r="C77" s="31">
        <v>2</v>
      </c>
      <c r="D77" s="31">
        <v>34</v>
      </c>
      <c r="E77" s="31">
        <v>89</v>
      </c>
      <c r="F77" s="31">
        <v>53</v>
      </c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s="10" customFormat="1" x14ac:dyDescent="0.25">
      <c r="A78" s="27" t="s">
        <v>70</v>
      </c>
      <c r="B78" s="31">
        <f t="shared" si="18"/>
        <v>33.870967741935488</v>
      </c>
      <c r="C78" s="31">
        <v>0</v>
      </c>
      <c r="D78" s="31">
        <v>175</v>
      </c>
      <c r="E78" s="31">
        <v>148</v>
      </c>
      <c r="F78" s="31">
        <v>163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s="10" customFormat="1" x14ac:dyDescent="0.25">
      <c r="A79" s="27" t="s">
        <v>71</v>
      </c>
      <c r="B79" s="31">
        <f t="shared" si="18"/>
        <v>16.645161290322584</v>
      </c>
      <c r="C79" s="31">
        <v>0</v>
      </c>
      <c r="D79" s="31">
        <v>86</v>
      </c>
      <c r="E79" s="31">
        <v>70</v>
      </c>
      <c r="F79" s="31">
        <v>83</v>
      </c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s="10" customFormat="1" x14ac:dyDescent="0.25">
      <c r="A80" s="27" t="s">
        <v>72</v>
      </c>
      <c r="B80" s="31">
        <f t="shared" si="18"/>
        <v>15.483870967741936</v>
      </c>
      <c r="C80" s="31">
        <v>10</v>
      </c>
      <c r="D80" s="31">
        <v>80</v>
      </c>
      <c r="E80" s="31">
        <v>189</v>
      </c>
      <c r="F80" s="31">
        <v>322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s="10" customFormat="1" x14ac:dyDescent="0.25">
      <c r="A81" s="27" t="s">
        <v>73</v>
      </c>
      <c r="B81" s="31">
        <f t="shared" si="18"/>
        <v>1.935483870967742</v>
      </c>
      <c r="C81" s="31">
        <v>0</v>
      </c>
      <c r="D81" s="31">
        <v>10</v>
      </c>
      <c r="E81" s="31">
        <v>4</v>
      </c>
      <c r="F81" s="31">
        <v>9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s="10" customFormat="1" x14ac:dyDescent="0.25">
      <c r="A82" s="27" t="s">
        <v>74</v>
      </c>
      <c r="B82" s="31">
        <f t="shared" si="18"/>
        <v>4.8387096774193541</v>
      </c>
      <c r="C82" s="31">
        <v>0</v>
      </c>
      <c r="D82" s="31">
        <v>25</v>
      </c>
      <c r="E82" s="31">
        <v>0</v>
      </c>
      <c r="F82" s="31">
        <v>0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s="10" customFormat="1" x14ac:dyDescent="0.25">
      <c r="A83" s="27" t="s">
        <v>75</v>
      </c>
      <c r="B83" s="31">
        <f t="shared" si="18"/>
        <v>1.935483870967742</v>
      </c>
      <c r="C83" s="31">
        <v>0</v>
      </c>
      <c r="D83" s="31">
        <v>10</v>
      </c>
      <c r="E83" s="31">
        <v>0</v>
      </c>
      <c r="F83" s="31">
        <v>0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s="10" customFormat="1" x14ac:dyDescent="0.25">
      <c r="A84" s="27" t="s">
        <v>76</v>
      </c>
      <c r="B84" s="31">
        <f t="shared" si="18"/>
        <v>14.516129032258064</v>
      </c>
      <c r="C84" s="31">
        <v>0</v>
      </c>
      <c r="D84" s="31">
        <v>75</v>
      </c>
      <c r="E84" s="31">
        <v>0</v>
      </c>
      <c r="F84" s="31">
        <v>0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s="10" customFormat="1" x14ac:dyDescent="0.25">
      <c r="A85" s="27" t="s">
        <v>77</v>
      </c>
      <c r="B85" s="31">
        <f t="shared" si="18"/>
        <v>1.935483870967742</v>
      </c>
      <c r="C85" s="31">
        <v>0</v>
      </c>
      <c r="D85" s="31">
        <v>10</v>
      </c>
      <c r="E85" s="31">
        <v>0</v>
      </c>
      <c r="F85" s="31">
        <v>0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s="10" customFormat="1" x14ac:dyDescent="0.25">
      <c r="A86" s="27" t="s">
        <v>78</v>
      </c>
      <c r="B86" s="31">
        <f t="shared" si="18"/>
        <v>18.774193548387096</v>
      </c>
      <c r="C86" s="31">
        <v>14</v>
      </c>
      <c r="D86" s="31">
        <v>97</v>
      </c>
      <c r="E86" s="31">
        <v>78</v>
      </c>
      <c r="F86" s="31">
        <v>95</v>
      </c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s="10" customFormat="1" x14ac:dyDescent="0.25">
      <c r="A87" s="27" t="s">
        <v>79</v>
      </c>
      <c r="B87" s="31">
        <f t="shared" si="18"/>
        <v>16.258064516129032</v>
      </c>
      <c r="C87" s="31">
        <v>5</v>
      </c>
      <c r="D87" s="31">
        <v>84</v>
      </c>
      <c r="E87" s="31">
        <v>98</v>
      </c>
      <c r="F87" s="31">
        <v>100</v>
      </c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s="10" customFormat="1" x14ac:dyDescent="0.25">
      <c r="A88" s="27" t="s">
        <v>80</v>
      </c>
      <c r="B88" s="31">
        <f t="shared" si="18"/>
        <v>17.032258064516128</v>
      </c>
      <c r="C88" s="31">
        <v>9</v>
      </c>
      <c r="D88" s="31">
        <v>88</v>
      </c>
      <c r="E88" s="31">
        <v>67</v>
      </c>
      <c r="F88" s="31">
        <v>83</v>
      </c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s="10" customFormat="1" x14ac:dyDescent="0.25">
      <c r="A89" s="27" t="s">
        <v>81</v>
      </c>
      <c r="B89" s="31">
        <f t="shared" si="18"/>
        <v>1.935483870967742</v>
      </c>
      <c r="C89" s="31">
        <v>0</v>
      </c>
      <c r="D89" s="31">
        <v>10</v>
      </c>
      <c r="E89" s="31">
        <v>0</v>
      </c>
      <c r="F89" s="31">
        <v>0</v>
      </c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s="10" customFormat="1" x14ac:dyDescent="0.25">
      <c r="A90" s="27" t="s">
        <v>82</v>
      </c>
      <c r="B90" s="31">
        <f t="shared" si="18"/>
        <v>1.935483870967742</v>
      </c>
      <c r="C90" s="31">
        <v>0</v>
      </c>
      <c r="D90" s="31">
        <v>10</v>
      </c>
      <c r="E90" s="31">
        <v>0</v>
      </c>
      <c r="F90" s="31">
        <v>9</v>
      </c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s="10" customFormat="1" x14ac:dyDescent="0.25">
      <c r="A91" s="27" t="s">
        <v>83</v>
      </c>
      <c r="B91" s="31">
        <f t="shared" si="18"/>
        <v>1.935483870967742</v>
      </c>
      <c r="C91" s="31">
        <v>0</v>
      </c>
      <c r="D91" s="31">
        <v>10</v>
      </c>
      <c r="E91" s="31">
        <v>0</v>
      </c>
      <c r="F91" s="31">
        <v>8</v>
      </c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s="10" customFormat="1" x14ac:dyDescent="0.25">
      <c r="A92" s="27" t="s">
        <v>84</v>
      </c>
      <c r="B92" s="31">
        <f t="shared" si="18"/>
        <v>98.903225806451616</v>
      </c>
      <c r="C92" s="31">
        <v>39</v>
      </c>
      <c r="D92" s="31">
        <v>511</v>
      </c>
      <c r="E92" s="31">
        <v>658</v>
      </c>
      <c r="F92" s="31">
        <v>748</v>
      </c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s="10" customFormat="1" x14ac:dyDescent="0.25">
      <c r="A93" s="27" t="s">
        <v>85</v>
      </c>
      <c r="B93" s="31">
        <f t="shared" si="18"/>
        <v>47.806451612903224</v>
      </c>
      <c r="C93" s="31">
        <v>15</v>
      </c>
      <c r="D93" s="31">
        <v>247</v>
      </c>
      <c r="E93" s="31">
        <v>267</v>
      </c>
      <c r="F93" s="31">
        <v>327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s="10" customFormat="1" x14ac:dyDescent="0.25">
      <c r="A94" s="27" t="s">
        <v>86</v>
      </c>
      <c r="B94" s="31">
        <f t="shared" si="18"/>
        <v>12</v>
      </c>
      <c r="C94" s="31">
        <v>0</v>
      </c>
      <c r="D94" s="31">
        <v>62</v>
      </c>
      <c r="E94" s="31">
        <v>50</v>
      </c>
      <c r="F94" s="31">
        <v>54</v>
      </c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s="10" customFormat="1" x14ac:dyDescent="0.25">
      <c r="A95" s="27" t="s">
        <v>87</v>
      </c>
      <c r="B95" s="31">
        <f t="shared" si="18"/>
        <v>54</v>
      </c>
      <c r="C95" s="31">
        <v>33</v>
      </c>
      <c r="D95" s="31">
        <v>279</v>
      </c>
      <c r="E95" s="31">
        <v>324</v>
      </c>
      <c r="F95" s="31">
        <v>393</v>
      </c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s="10" customFormat="1" x14ac:dyDescent="0.25">
      <c r="A96" s="27" t="s">
        <v>88</v>
      </c>
      <c r="B96" s="31">
        <f t="shared" si="18"/>
        <v>71.032258064516128</v>
      </c>
      <c r="C96" s="31">
        <v>28</v>
      </c>
      <c r="D96" s="31">
        <v>367</v>
      </c>
      <c r="E96" s="31">
        <v>386</v>
      </c>
      <c r="F96" s="31">
        <v>356</v>
      </c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s="10" customFormat="1" x14ac:dyDescent="0.25">
      <c r="A97" s="27" t="s">
        <v>89</v>
      </c>
      <c r="B97" s="31">
        <f t="shared" si="18"/>
        <v>1.935483870967742</v>
      </c>
      <c r="C97" s="31">
        <v>0</v>
      </c>
      <c r="D97" s="31">
        <v>10</v>
      </c>
      <c r="E97" s="31">
        <v>1</v>
      </c>
      <c r="F97" s="31">
        <v>1</v>
      </c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s="10" customFormat="1" x14ac:dyDescent="0.25">
      <c r="A98" s="27" t="s">
        <v>90</v>
      </c>
      <c r="B98" s="31">
        <f t="shared" si="18"/>
        <v>1.935483870967742</v>
      </c>
      <c r="C98" s="31">
        <v>0</v>
      </c>
      <c r="D98" s="31">
        <v>10</v>
      </c>
      <c r="E98" s="31">
        <v>0</v>
      </c>
      <c r="F98" s="31">
        <v>0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s="13" customFormat="1" x14ac:dyDescent="0.25">
      <c r="A99" s="32" t="s">
        <v>8</v>
      </c>
      <c r="B99" s="33">
        <f>SUM(B73:B98)</f>
        <v>464.51612903225805</v>
      </c>
      <c r="C99" s="33">
        <f>SUM(C73:C98)</f>
        <v>155</v>
      </c>
      <c r="D99" s="33">
        <f>SUM(D73:D98)</f>
        <v>2400</v>
      </c>
      <c r="E99" s="33">
        <f t="shared" ref="E99:U99" si="19">SUM(E73:E98)</f>
        <v>2458</v>
      </c>
      <c r="F99" s="33">
        <f t="shared" si="19"/>
        <v>2830</v>
      </c>
      <c r="G99" s="33">
        <f t="shared" si="19"/>
        <v>0</v>
      </c>
      <c r="H99" s="33">
        <f t="shared" si="19"/>
        <v>0</v>
      </c>
      <c r="I99" s="33">
        <f t="shared" si="19"/>
        <v>0</v>
      </c>
      <c r="J99" s="33">
        <f t="shared" si="19"/>
        <v>0</v>
      </c>
      <c r="K99" s="33">
        <f t="shared" si="19"/>
        <v>0</v>
      </c>
      <c r="L99" s="33">
        <f t="shared" si="19"/>
        <v>0</v>
      </c>
      <c r="M99" s="33">
        <f t="shared" si="19"/>
        <v>0</v>
      </c>
      <c r="N99" s="33">
        <f t="shared" si="19"/>
        <v>0</v>
      </c>
      <c r="O99" s="33">
        <f t="shared" si="19"/>
        <v>0</v>
      </c>
      <c r="P99" s="33">
        <f t="shared" si="19"/>
        <v>0</v>
      </c>
      <c r="Q99" s="33">
        <f t="shared" si="19"/>
        <v>0</v>
      </c>
      <c r="R99" s="33">
        <f t="shared" si="19"/>
        <v>0</v>
      </c>
      <c r="S99" s="33">
        <f t="shared" si="19"/>
        <v>0</v>
      </c>
      <c r="T99" s="33">
        <f t="shared" si="19"/>
        <v>0</v>
      </c>
      <c r="U99" s="33">
        <f t="shared" si="19"/>
        <v>0</v>
      </c>
    </row>
    <row r="100" spans="1:21" ht="6.95" customHeight="1" x14ac:dyDescent="0.25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1:21" s="30" customFormat="1" x14ac:dyDescent="0.25">
      <c r="A101" s="4" t="s">
        <v>91</v>
      </c>
      <c r="B101" s="34"/>
      <c r="C101" s="5" t="str">
        <f t="shared" ref="C101:U101" si="20">C$4</f>
        <v>26-31-jul-24</v>
      </c>
      <c r="D101" s="5"/>
      <c r="E101" s="5">
        <f t="shared" si="20"/>
        <v>45505</v>
      </c>
      <c r="F101" s="5" t="e">
        <f t="shared" ca="1" si="20"/>
        <v>#NAME?</v>
      </c>
      <c r="G101" s="5" t="e">
        <f t="shared" ca="1" si="20"/>
        <v>#NAME?</v>
      </c>
      <c r="H101" s="5" t="e">
        <f t="shared" ca="1" si="20"/>
        <v>#NAME?</v>
      </c>
      <c r="I101" s="5" t="e">
        <f t="shared" ca="1" si="20"/>
        <v>#NAME?</v>
      </c>
      <c r="J101" s="5" t="e">
        <f t="shared" ca="1" si="20"/>
        <v>#NAME?</v>
      </c>
      <c r="K101" s="5" t="e">
        <f t="shared" ca="1" si="20"/>
        <v>#NAME?</v>
      </c>
      <c r="L101" s="5" t="e">
        <f t="shared" ca="1" si="20"/>
        <v>#NAME?</v>
      </c>
      <c r="M101" s="5" t="e">
        <f t="shared" ca="1" si="20"/>
        <v>#NAME?</v>
      </c>
      <c r="N101" s="5" t="e">
        <f t="shared" ca="1" si="20"/>
        <v>#NAME?</v>
      </c>
      <c r="O101" s="5" t="e">
        <f t="shared" ca="1" si="20"/>
        <v>#NAME?</v>
      </c>
      <c r="P101" s="5" t="e">
        <f t="shared" ca="1" si="20"/>
        <v>#NAME?</v>
      </c>
      <c r="Q101" s="5" t="e">
        <f t="shared" ca="1" si="20"/>
        <v>#NAME?</v>
      </c>
      <c r="R101" s="5" t="e">
        <f t="shared" ca="1" si="20"/>
        <v>#NAME?</v>
      </c>
      <c r="S101" s="5" t="e">
        <f t="shared" ca="1" si="20"/>
        <v>#NAME?</v>
      </c>
      <c r="T101" s="5" t="e">
        <f t="shared" ca="1" si="20"/>
        <v>#NAME?</v>
      </c>
      <c r="U101" s="5" t="e">
        <f t="shared" ca="1" si="20"/>
        <v>#NAME?</v>
      </c>
    </row>
    <row r="102" spans="1:21" s="10" customFormat="1" x14ac:dyDescent="0.25">
      <c r="A102" s="27" t="s">
        <v>92</v>
      </c>
      <c r="B102" s="31"/>
      <c r="C102" s="31">
        <v>108</v>
      </c>
      <c r="D102" s="31"/>
      <c r="E102" s="31">
        <v>3539</v>
      </c>
      <c r="F102" s="31">
        <v>6491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s="10" customFormat="1" x14ac:dyDescent="0.25">
      <c r="A103" s="27" t="s">
        <v>93</v>
      </c>
      <c r="B103" s="31"/>
      <c r="C103" s="31">
        <v>0</v>
      </c>
      <c r="D103" s="31"/>
      <c r="E103" s="31">
        <v>26</v>
      </c>
      <c r="F103" s="31">
        <v>30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s="13" customFormat="1" x14ac:dyDescent="0.25">
      <c r="A104" s="32" t="s">
        <v>8</v>
      </c>
      <c r="B104" s="33"/>
      <c r="C104" s="33">
        <f>SUM(C102:C103)</f>
        <v>108</v>
      </c>
      <c r="D104" s="33"/>
      <c r="E104" s="33">
        <f t="shared" ref="E104:U104" si="21">SUM(E102:E103)</f>
        <v>3565</v>
      </c>
      <c r="F104" s="33">
        <f t="shared" si="21"/>
        <v>6521</v>
      </c>
      <c r="G104" s="33">
        <f t="shared" si="21"/>
        <v>0</v>
      </c>
      <c r="H104" s="33">
        <f t="shared" si="21"/>
        <v>0</v>
      </c>
      <c r="I104" s="33">
        <f t="shared" si="21"/>
        <v>0</v>
      </c>
      <c r="J104" s="33">
        <f t="shared" si="21"/>
        <v>0</v>
      </c>
      <c r="K104" s="33">
        <f t="shared" si="21"/>
        <v>0</v>
      </c>
      <c r="L104" s="33">
        <f t="shared" si="21"/>
        <v>0</v>
      </c>
      <c r="M104" s="33">
        <f t="shared" si="21"/>
        <v>0</v>
      </c>
      <c r="N104" s="33">
        <f t="shared" si="21"/>
        <v>0</v>
      </c>
      <c r="O104" s="33">
        <f t="shared" si="21"/>
        <v>0</v>
      </c>
      <c r="P104" s="33">
        <f t="shared" si="21"/>
        <v>0</v>
      </c>
      <c r="Q104" s="33">
        <f t="shared" si="21"/>
        <v>0</v>
      </c>
      <c r="R104" s="33">
        <f t="shared" si="21"/>
        <v>0</v>
      </c>
      <c r="S104" s="33">
        <f t="shared" si="21"/>
        <v>0</v>
      </c>
      <c r="T104" s="33">
        <f t="shared" si="21"/>
        <v>0</v>
      </c>
      <c r="U104" s="33">
        <f t="shared" si="21"/>
        <v>0</v>
      </c>
    </row>
    <row r="105" spans="1:21" ht="6.95" customHeight="1" x14ac:dyDescent="0.25">
      <c r="A105" s="28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</row>
    <row r="106" spans="1:21" s="30" customFormat="1" x14ac:dyDescent="0.25">
      <c r="A106" s="4" t="s">
        <v>94</v>
      </c>
      <c r="B106" s="34"/>
      <c r="C106" s="5" t="str">
        <f t="shared" ref="C106:U106" si="22">C$4</f>
        <v>26-31-jul-24</v>
      </c>
      <c r="D106" s="5"/>
      <c r="E106" s="5">
        <f t="shared" si="22"/>
        <v>45505</v>
      </c>
      <c r="F106" s="5" t="e">
        <f t="shared" ca="1" si="22"/>
        <v>#NAME?</v>
      </c>
      <c r="G106" s="5" t="e">
        <f t="shared" ca="1" si="22"/>
        <v>#NAME?</v>
      </c>
      <c r="H106" s="5" t="e">
        <f t="shared" ca="1" si="22"/>
        <v>#NAME?</v>
      </c>
      <c r="I106" s="5" t="e">
        <f t="shared" ca="1" si="22"/>
        <v>#NAME?</v>
      </c>
      <c r="J106" s="5" t="e">
        <f t="shared" ca="1" si="22"/>
        <v>#NAME?</v>
      </c>
      <c r="K106" s="5" t="e">
        <f t="shared" ca="1" si="22"/>
        <v>#NAME?</v>
      </c>
      <c r="L106" s="5" t="e">
        <f t="shared" ca="1" si="22"/>
        <v>#NAME?</v>
      </c>
      <c r="M106" s="5" t="e">
        <f t="shared" ca="1" si="22"/>
        <v>#NAME?</v>
      </c>
      <c r="N106" s="5" t="e">
        <f t="shared" ca="1" si="22"/>
        <v>#NAME?</v>
      </c>
      <c r="O106" s="5" t="e">
        <f t="shared" ca="1" si="22"/>
        <v>#NAME?</v>
      </c>
      <c r="P106" s="5" t="e">
        <f t="shared" ca="1" si="22"/>
        <v>#NAME?</v>
      </c>
      <c r="Q106" s="5" t="e">
        <f t="shared" ca="1" si="22"/>
        <v>#NAME?</v>
      </c>
      <c r="R106" s="5" t="e">
        <f t="shared" ca="1" si="22"/>
        <v>#NAME?</v>
      </c>
      <c r="S106" s="5" t="e">
        <f t="shared" ca="1" si="22"/>
        <v>#NAME?</v>
      </c>
      <c r="T106" s="5" t="e">
        <f t="shared" ca="1" si="22"/>
        <v>#NAME?</v>
      </c>
      <c r="U106" s="5" t="e">
        <f t="shared" ca="1" si="22"/>
        <v>#NAME?</v>
      </c>
    </row>
    <row r="107" spans="1:21" s="10" customFormat="1" x14ac:dyDescent="0.25">
      <c r="A107" s="27" t="s">
        <v>95</v>
      </c>
      <c r="B107" s="31"/>
      <c r="C107" s="31">
        <v>0</v>
      </c>
      <c r="D107" s="31"/>
      <c r="E107" s="31">
        <v>532</v>
      </c>
      <c r="F107" s="31">
        <v>427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s="10" customFormat="1" x14ac:dyDescent="0.25">
      <c r="A108" s="27" t="s">
        <v>96</v>
      </c>
      <c r="B108" s="31"/>
      <c r="C108" s="31">
        <v>0</v>
      </c>
      <c r="D108" s="31"/>
      <c r="E108" s="31">
        <v>0</v>
      </c>
      <c r="F108" s="31">
        <v>0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s="10" customFormat="1" x14ac:dyDescent="0.25">
      <c r="A109" s="27" t="s">
        <v>97</v>
      </c>
      <c r="B109" s="31"/>
      <c r="C109" s="31">
        <v>0</v>
      </c>
      <c r="D109" s="31"/>
      <c r="E109" s="31">
        <v>532</v>
      </c>
      <c r="F109" s="31">
        <v>447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s="10" customFormat="1" x14ac:dyDescent="0.25">
      <c r="A110" s="27" t="s">
        <v>98</v>
      </c>
      <c r="B110" s="31"/>
      <c r="C110" s="31">
        <v>0</v>
      </c>
      <c r="D110" s="31"/>
      <c r="E110" s="31">
        <v>127</v>
      </c>
      <c r="F110" s="31">
        <v>92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s="10" customFormat="1" x14ac:dyDescent="0.25">
      <c r="A111" s="27" t="s">
        <v>99</v>
      </c>
      <c r="B111" s="31"/>
      <c r="C111" s="31">
        <v>0</v>
      </c>
      <c r="D111" s="31"/>
      <c r="E111" s="31">
        <v>0</v>
      </c>
      <c r="F111" s="31">
        <v>0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s="13" customFormat="1" x14ac:dyDescent="0.25">
      <c r="A112" s="32" t="s">
        <v>8</v>
      </c>
      <c r="B112" s="33"/>
      <c r="C112" s="33">
        <f>SUM(C107:C111)</f>
        <v>0</v>
      </c>
      <c r="D112" s="33"/>
      <c r="E112" s="33">
        <f t="shared" ref="E112:U112" si="23">SUM(E107:E111)</f>
        <v>1191</v>
      </c>
      <c r="F112" s="33">
        <f t="shared" si="23"/>
        <v>966</v>
      </c>
      <c r="G112" s="33">
        <f t="shared" si="23"/>
        <v>0</v>
      </c>
      <c r="H112" s="33">
        <f t="shared" si="23"/>
        <v>0</v>
      </c>
      <c r="I112" s="33">
        <f t="shared" si="23"/>
        <v>0</v>
      </c>
      <c r="J112" s="33">
        <f t="shared" si="23"/>
        <v>0</v>
      </c>
      <c r="K112" s="33">
        <f t="shared" si="23"/>
        <v>0</v>
      </c>
      <c r="L112" s="33">
        <f t="shared" si="23"/>
        <v>0</v>
      </c>
      <c r="M112" s="33">
        <f t="shared" si="23"/>
        <v>0</v>
      </c>
      <c r="N112" s="33">
        <f t="shared" si="23"/>
        <v>0</v>
      </c>
      <c r="O112" s="33">
        <f t="shared" si="23"/>
        <v>0</v>
      </c>
      <c r="P112" s="33">
        <f t="shared" si="23"/>
        <v>0</v>
      </c>
      <c r="Q112" s="33">
        <f t="shared" si="23"/>
        <v>0</v>
      </c>
      <c r="R112" s="33">
        <f t="shared" si="23"/>
        <v>0</v>
      </c>
      <c r="S112" s="33">
        <f t="shared" si="23"/>
        <v>0</v>
      </c>
      <c r="T112" s="33">
        <f t="shared" si="23"/>
        <v>0</v>
      </c>
      <c r="U112" s="33">
        <f t="shared" si="23"/>
        <v>0</v>
      </c>
    </row>
    <row r="113" spans="1:21" ht="6.95" customHeight="1" x14ac:dyDescent="0.25">
      <c r="A113" s="28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</row>
    <row r="114" spans="1:21" s="7" customFormat="1" ht="25.5" x14ac:dyDescent="0.25">
      <c r="A114" s="4" t="s">
        <v>100</v>
      </c>
      <c r="B114" s="5" t="str">
        <f>B$4</f>
        <v>Meta Parcial</v>
      </c>
      <c r="C114" s="5" t="str">
        <f t="shared" ref="C114:U114" si="24">C$4</f>
        <v>26-31-jul-24</v>
      </c>
      <c r="D114" s="5" t="str">
        <f t="shared" si="24"/>
        <v>Meta Mensal</v>
      </c>
      <c r="E114" s="5">
        <f t="shared" si="24"/>
        <v>45505</v>
      </c>
      <c r="F114" s="5" t="e">
        <f t="shared" ca="1" si="24"/>
        <v>#NAME?</v>
      </c>
      <c r="G114" s="5" t="e">
        <f t="shared" ca="1" si="24"/>
        <v>#NAME?</v>
      </c>
      <c r="H114" s="5" t="e">
        <f t="shared" ca="1" si="24"/>
        <v>#NAME?</v>
      </c>
      <c r="I114" s="5" t="e">
        <f t="shared" ca="1" si="24"/>
        <v>#NAME?</v>
      </c>
      <c r="J114" s="5" t="e">
        <f t="shared" ca="1" si="24"/>
        <v>#NAME?</v>
      </c>
      <c r="K114" s="5" t="e">
        <f t="shared" ca="1" si="24"/>
        <v>#NAME?</v>
      </c>
      <c r="L114" s="5" t="e">
        <f t="shared" ca="1" si="24"/>
        <v>#NAME?</v>
      </c>
      <c r="M114" s="5" t="e">
        <f t="shared" ca="1" si="24"/>
        <v>#NAME?</v>
      </c>
      <c r="N114" s="5" t="e">
        <f t="shared" ca="1" si="24"/>
        <v>#NAME?</v>
      </c>
      <c r="O114" s="5" t="e">
        <f t="shared" ca="1" si="24"/>
        <v>#NAME?</v>
      </c>
      <c r="P114" s="5" t="e">
        <f t="shared" ca="1" si="24"/>
        <v>#NAME?</v>
      </c>
      <c r="Q114" s="5" t="e">
        <f t="shared" ca="1" si="24"/>
        <v>#NAME?</v>
      </c>
      <c r="R114" s="5" t="e">
        <f t="shared" ca="1" si="24"/>
        <v>#NAME?</v>
      </c>
      <c r="S114" s="5" t="e">
        <f t="shared" ca="1" si="24"/>
        <v>#NAME?</v>
      </c>
      <c r="T114" s="5" t="e">
        <f t="shared" ca="1" si="24"/>
        <v>#NAME?</v>
      </c>
      <c r="U114" s="5" t="e">
        <f t="shared" ca="1" si="24"/>
        <v>#NAME?</v>
      </c>
    </row>
    <row r="115" spans="1:21" s="10" customFormat="1" x14ac:dyDescent="0.25">
      <c r="A115" s="8" t="s">
        <v>101</v>
      </c>
      <c r="B115" s="18">
        <f>(D115/31)*6</f>
        <v>46.451612903225808</v>
      </c>
      <c r="C115" s="31">
        <v>6</v>
      </c>
      <c r="D115" s="18">
        <v>240</v>
      </c>
      <c r="E115" s="31">
        <v>253</v>
      </c>
      <c r="F115" s="35">
        <v>257</v>
      </c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s="10" customFormat="1" x14ac:dyDescent="0.25">
      <c r="A116" s="8" t="s">
        <v>102</v>
      </c>
      <c r="B116" s="18">
        <f>(D116/31)*6</f>
        <v>69.677419354838719</v>
      </c>
      <c r="C116" s="31">
        <v>45</v>
      </c>
      <c r="D116" s="18">
        <v>360</v>
      </c>
      <c r="E116" s="31">
        <v>411</v>
      </c>
      <c r="F116" s="35">
        <v>396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s="13" customFormat="1" x14ac:dyDescent="0.25">
      <c r="A117" s="11" t="s">
        <v>8</v>
      </c>
      <c r="B117" s="36">
        <f>SUM(B115:B116)</f>
        <v>116.12903225806453</v>
      </c>
      <c r="C117" s="36">
        <f>SUM(C115:C116)</f>
        <v>51</v>
      </c>
      <c r="D117" s="36">
        <f>SUM(D115:D116)</f>
        <v>600</v>
      </c>
      <c r="E117" s="36">
        <f t="shared" ref="E117:U117" si="25">SUM(E115:E116)</f>
        <v>664</v>
      </c>
      <c r="F117" s="36">
        <f t="shared" si="25"/>
        <v>653</v>
      </c>
      <c r="G117" s="36">
        <f t="shared" si="25"/>
        <v>0</v>
      </c>
      <c r="H117" s="36">
        <f t="shared" si="25"/>
        <v>0</v>
      </c>
      <c r="I117" s="36">
        <f t="shared" si="25"/>
        <v>0</v>
      </c>
      <c r="J117" s="36">
        <f t="shared" si="25"/>
        <v>0</v>
      </c>
      <c r="K117" s="36">
        <f t="shared" si="25"/>
        <v>0</v>
      </c>
      <c r="L117" s="36">
        <f t="shared" si="25"/>
        <v>0</v>
      </c>
      <c r="M117" s="36">
        <f t="shared" si="25"/>
        <v>0</v>
      </c>
      <c r="N117" s="36">
        <f t="shared" si="25"/>
        <v>0</v>
      </c>
      <c r="O117" s="36">
        <f t="shared" si="25"/>
        <v>0</v>
      </c>
      <c r="P117" s="36">
        <f t="shared" si="25"/>
        <v>0</v>
      </c>
      <c r="Q117" s="36">
        <f t="shared" si="25"/>
        <v>0</v>
      </c>
      <c r="R117" s="36">
        <f t="shared" si="25"/>
        <v>0</v>
      </c>
      <c r="S117" s="36">
        <f t="shared" si="25"/>
        <v>0</v>
      </c>
      <c r="T117" s="36">
        <f t="shared" si="25"/>
        <v>0</v>
      </c>
      <c r="U117" s="36">
        <f t="shared" si="25"/>
        <v>0</v>
      </c>
    </row>
    <row r="118" spans="1:21" ht="6.95" customHeight="1" x14ac:dyDescent="0.25">
      <c r="A118" s="28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</row>
    <row r="119" spans="1:21" s="7" customFormat="1" ht="25.5" x14ac:dyDescent="0.25">
      <c r="A119" s="4" t="s">
        <v>103</v>
      </c>
      <c r="B119" s="5" t="str">
        <f>B$4</f>
        <v>Meta Parcial</v>
      </c>
      <c r="C119" s="5" t="str">
        <f t="shared" ref="C119:U119" si="26">C$4</f>
        <v>26-31-jul-24</v>
      </c>
      <c r="D119" s="5" t="str">
        <f t="shared" si="26"/>
        <v>Meta Mensal</v>
      </c>
      <c r="E119" s="5">
        <f t="shared" si="26"/>
        <v>45505</v>
      </c>
      <c r="F119" s="5" t="e">
        <f t="shared" ca="1" si="26"/>
        <v>#NAME?</v>
      </c>
      <c r="G119" s="5" t="e">
        <f t="shared" ca="1" si="26"/>
        <v>#NAME?</v>
      </c>
      <c r="H119" s="5" t="e">
        <f t="shared" ca="1" si="26"/>
        <v>#NAME?</v>
      </c>
      <c r="I119" s="5" t="e">
        <f t="shared" ca="1" si="26"/>
        <v>#NAME?</v>
      </c>
      <c r="J119" s="5" t="e">
        <f t="shared" ca="1" si="26"/>
        <v>#NAME?</v>
      </c>
      <c r="K119" s="5" t="e">
        <f t="shared" ca="1" si="26"/>
        <v>#NAME?</v>
      </c>
      <c r="L119" s="5" t="e">
        <f t="shared" ca="1" si="26"/>
        <v>#NAME?</v>
      </c>
      <c r="M119" s="5" t="e">
        <f t="shared" ca="1" si="26"/>
        <v>#NAME?</v>
      </c>
      <c r="N119" s="5" t="e">
        <f t="shared" ca="1" si="26"/>
        <v>#NAME?</v>
      </c>
      <c r="O119" s="5" t="e">
        <f t="shared" ca="1" si="26"/>
        <v>#NAME?</v>
      </c>
      <c r="P119" s="5" t="e">
        <f t="shared" ca="1" si="26"/>
        <v>#NAME?</v>
      </c>
      <c r="Q119" s="5" t="e">
        <f t="shared" ca="1" si="26"/>
        <v>#NAME?</v>
      </c>
      <c r="R119" s="5" t="e">
        <f t="shared" ca="1" si="26"/>
        <v>#NAME?</v>
      </c>
      <c r="S119" s="5" t="e">
        <f t="shared" ca="1" si="26"/>
        <v>#NAME?</v>
      </c>
      <c r="T119" s="5" t="e">
        <f t="shared" ca="1" si="26"/>
        <v>#NAME?</v>
      </c>
      <c r="U119" s="5" t="e">
        <f t="shared" ca="1" si="26"/>
        <v>#NAME?</v>
      </c>
    </row>
    <row r="120" spans="1:21" s="10" customFormat="1" x14ac:dyDescent="0.25">
      <c r="A120" s="8" t="s">
        <v>104</v>
      </c>
      <c r="B120" s="18">
        <f>(D120/31)*6</f>
        <v>21.29032258064516</v>
      </c>
      <c r="C120" s="23">
        <v>145</v>
      </c>
      <c r="D120" s="18">
        <v>110</v>
      </c>
      <c r="E120" s="23">
        <v>986</v>
      </c>
      <c r="F120" s="37">
        <v>788</v>
      </c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s="10" customFormat="1" x14ac:dyDescent="0.25">
      <c r="A121" s="8" t="s">
        <v>105</v>
      </c>
      <c r="B121" s="18">
        <f>(D121/31)*6</f>
        <v>17.41935483870968</v>
      </c>
      <c r="C121" s="23">
        <v>0</v>
      </c>
      <c r="D121" s="18">
        <v>90</v>
      </c>
      <c r="E121" s="23">
        <v>330</v>
      </c>
      <c r="F121" s="37">
        <v>299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s="10" customFormat="1" x14ac:dyDescent="0.25">
      <c r="A122" s="8" t="s">
        <v>106</v>
      </c>
      <c r="B122" s="18">
        <f>(D122/31)*6</f>
        <v>11.612903225806452</v>
      </c>
      <c r="C122" s="23">
        <v>24</v>
      </c>
      <c r="D122" s="18">
        <v>60</v>
      </c>
      <c r="E122" s="23">
        <v>84</v>
      </c>
      <c r="F122" s="37">
        <v>299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s="10" customFormat="1" x14ac:dyDescent="0.25">
      <c r="A123" s="8" t="s">
        <v>107</v>
      </c>
      <c r="B123" s="18">
        <f>(D123/31)*6</f>
        <v>17.41935483870968</v>
      </c>
      <c r="C123" s="23">
        <v>7</v>
      </c>
      <c r="D123" s="18">
        <v>90</v>
      </c>
      <c r="E123" s="23">
        <v>146</v>
      </c>
      <c r="F123" s="37">
        <v>135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s="13" customFormat="1" x14ac:dyDescent="0.25">
      <c r="A124" s="11" t="s">
        <v>8</v>
      </c>
      <c r="B124" s="36">
        <f>SUM(B120:B123)</f>
        <v>67.741935483870975</v>
      </c>
      <c r="C124" s="36">
        <f>SUM(C120:C123)</f>
        <v>176</v>
      </c>
      <c r="D124" s="36">
        <f>SUM(D120:D123)</f>
        <v>350</v>
      </c>
      <c r="E124" s="36">
        <f t="shared" ref="E124:U124" si="27">SUM(E120:E123)</f>
        <v>1546</v>
      </c>
      <c r="F124" s="36">
        <f t="shared" si="27"/>
        <v>1521</v>
      </c>
      <c r="G124" s="36">
        <f t="shared" si="27"/>
        <v>0</v>
      </c>
      <c r="H124" s="36">
        <f t="shared" si="27"/>
        <v>0</v>
      </c>
      <c r="I124" s="36">
        <f t="shared" si="27"/>
        <v>0</v>
      </c>
      <c r="J124" s="36">
        <f t="shared" si="27"/>
        <v>0</v>
      </c>
      <c r="K124" s="36">
        <f t="shared" si="27"/>
        <v>0</v>
      </c>
      <c r="L124" s="36">
        <f t="shared" si="27"/>
        <v>0</v>
      </c>
      <c r="M124" s="36">
        <f t="shared" si="27"/>
        <v>0</v>
      </c>
      <c r="N124" s="36">
        <f t="shared" si="27"/>
        <v>0</v>
      </c>
      <c r="O124" s="36">
        <f t="shared" si="27"/>
        <v>0</v>
      </c>
      <c r="P124" s="36">
        <f t="shared" si="27"/>
        <v>0</v>
      </c>
      <c r="Q124" s="36">
        <f t="shared" si="27"/>
        <v>0</v>
      </c>
      <c r="R124" s="36">
        <f t="shared" si="27"/>
        <v>0</v>
      </c>
      <c r="S124" s="36">
        <f t="shared" si="27"/>
        <v>0</v>
      </c>
      <c r="T124" s="36">
        <f t="shared" si="27"/>
        <v>0</v>
      </c>
      <c r="U124" s="36">
        <f t="shared" si="27"/>
        <v>0</v>
      </c>
    </row>
    <row r="125" spans="1:21" ht="6.95" customHeight="1" x14ac:dyDescent="0.25">
      <c r="A125" s="28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</row>
    <row r="126" spans="1:21" x14ac:dyDescent="0.25">
      <c r="A126" s="4" t="s">
        <v>108</v>
      </c>
      <c r="B126" s="5" t="str">
        <f>B$4</f>
        <v>Meta Parcial</v>
      </c>
      <c r="C126" s="5" t="str">
        <f t="shared" ref="C126:U126" si="28">C$4</f>
        <v>26-31-jul-24</v>
      </c>
      <c r="D126" s="5" t="str">
        <f t="shared" si="28"/>
        <v>Meta Mensal</v>
      </c>
      <c r="E126" s="5">
        <f t="shared" si="28"/>
        <v>45505</v>
      </c>
      <c r="F126" s="5" t="e">
        <f t="shared" ca="1" si="28"/>
        <v>#NAME?</v>
      </c>
      <c r="G126" s="5" t="e">
        <f t="shared" ca="1" si="28"/>
        <v>#NAME?</v>
      </c>
      <c r="H126" s="5" t="e">
        <f t="shared" ca="1" si="28"/>
        <v>#NAME?</v>
      </c>
      <c r="I126" s="5" t="e">
        <f t="shared" ca="1" si="28"/>
        <v>#NAME?</v>
      </c>
      <c r="J126" s="5" t="e">
        <f t="shared" ca="1" si="28"/>
        <v>#NAME?</v>
      </c>
      <c r="K126" s="5" t="e">
        <f t="shared" ca="1" si="28"/>
        <v>#NAME?</v>
      </c>
      <c r="L126" s="5" t="e">
        <f t="shared" ca="1" si="28"/>
        <v>#NAME?</v>
      </c>
      <c r="M126" s="5" t="e">
        <f t="shared" ca="1" si="28"/>
        <v>#NAME?</v>
      </c>
      <c r="N126" s="5" t="e">
        <f t="shared" ca="1" si="28"/>
        <v>#NAME?</v>
      </c>
      <c r="O126" s="5" t="e">
        <f t="shared" ca="1" si="28"/>
        <v>#NAME?</v>
      </c>
      <c r="P126" s="5" t="e">
        <f t="shared" ca="1" si="28"/>
        <v>#NAME?</v>
      </c>
      <c r="Q126" s="5" t="e">
        <f t="shared" ca="1" si="28"/>
        <v>#NAME?</v>
      </c>
      <c r="R126" s="5" t="e">
        <f t="shared" ca="1" si="28"/>
        <v>#NAME?</v>
      </c>
      <c r="S126" s="5" t="e">
        <f t="shared" ca="1" si="28"/>
        <v>#NAME?</v>
      </c>
      <c r="T126" s="5" t="e">
        <f t="shared" ca="1" si="28"/>
        <v>#NAME?</v>
      </c>
      <c r="U126" s="5" t="e">
        <f t="shared" ca="1" si="28"/>
        <v>#NAME?</v>
      </c>
    </row>
    <row r="127" spans="1:21" x14ac:dyDescent="0.25">
      <c r="A127" s="8" t="s">
        <v>109</v>
      </c>
      <c r="B127" s="18">
        <f>(D127/31)*6</f>
        <v>181.16129032258067</v>
      </c>
      <c r="C127" s="23">
        <v>140</v>
      </c>
      <c r="D127" s="18">
        <v>936</v>
      </c>
      <c r="E127" s="23">
        <v>756</v>
      </c>
      <c r="F127" s="23">
        <v>697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x14ac:dyDescent="0.25">
      <c r="A128" s="8" t="s">
        <v>110</v>
      </c>
      <c r="B128" s="38">
        <f>(D128/31)*6</f>
        <v>6.9677419354838719</v>
      </c>
      <c r="C128" s="23">
        <v>0</v>
      </c>
      <c r="D128" s="38">
        <v>36</v>
      </c>
      <c r="E128" s="23">
        <v>0</v>
      </c>
      <c r="F128" s="23">
        <v>0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s="40" customFormat="1" x14ac:dyDescent="0.25">
      <c r="A129" s="11" t="s">
        <v>8</v>
      </c>
      <c r="B129" s="39">
        <f>SUM(B127:B128)</f>
        <v>188.12903225806454</v>
      </c>
      <c r="C129" s="39">
        <f t="shared" ref="C129:U129" si="29">SUM(C127:C128)</f>
        <v>140</v>
      </c>
      <c r="D129" s="39">
        <f t="shared" si="29"/>
        <v>972</v>
      </c>
      <c r="E129" s="39">
        <f t="shared" si="29"/>
        <v>756</v>
      </c>
      <c r="F129" s="39">
        <f t="shared" si="29"/>
        <v>697</v>
      </c>
      <c r="G129" s="39">
        <f t="shared" si="29"/>
        <v>0</v>
      </c>
      <c r="H129" s="39">
        <f t="shared" si="29"/>
        <v>0</v>
      </c>
      <c r="I129" s="39">
        <f t="shared" si="29"/>
        <v>0</v>
      </c>
      <c r="J129" s="39">
        <f t="shared" si="29"/>
        <v>0</v>
      </c>
      <c r="K129" s="39">
        <f t="shared" si="29"/>
        <v>0</v>
      </c>
      <c r="L129" s="39">
        <f t="shared" si="29"/>
        <v>0</v>
      </c>
      <c r="M129" s="39">
        <f t="shared" si="29"/>
        <v>0</v>
      </c>
      <c r="N129" s="39">
        <f t="shared" si="29"/>
        <v>0</v>
      </c>
      <c r="O129" s="39">
        <f t="shared" si="29"/>
        <v>0</v>
      </c>
      <c r="P129" s="39">
        <f t="shared" si="29"/>
        <v>0</v>
      </c>
      <c r="Q129" s="39">
        <f t="shared" si="29"/>
        <v>0</v>
      </c>
      <c r="R129" s="39">
        <f t="shared" si="29"/>
        <v>0</v>
      </c>
      <c r="S129" s="39">
        <f t="shared" si="29"/>
        <v>0</v>
      </c>
      <c r="T129" s="39">
        <f t="shared" si="29"/>
        <v>0</v>
      </c>
      <c r="U129" s="39">
        <f t="shared" si="29"/>
        <v>0</v>
      </c>
    </row>
    <row r="130" spans="1:21" ht="6.95" customHeight="1" x14ac:dyDescent="0.2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</row>
    <row r="131" spans="1:21" x14ac:dyDescent="0.25">
      <c r="A131" s="4" t="s">
        <v>111</v>
      </c>
      <c r="B131" s="5" t="str">
        <f>B$4</f>
        <v>Meta Parcial</v>
      </c>
      <c r="C131" s="5" t="str">
        <f t="shared" ref="C131:U131" si="30">C$4</f>
        <v>26-31-jul-24</v>
      </c>
      <c r="D131" s="5" t="str">
        <f t="shared" si="30"/>
        <v>Meta Mensal</v>
      </c>
      <c r="E131" s="5">
        <f t="shared" si="30"/>
        <v>45505</v>
      </c>
      <c r="F131" s="5" t="e">
        <f t="shared" ca="1" si="30"/>
        <v>#NAME?</v>
      </c>
      <c r="G131" s="5" t="e">
        <f t="shared" ca="1" si="30"/>
        <v>#NAME?</v>
      </c>
      <c r="H131" s="5" t="e">
        <f t="shared" ca="1" si="30"/>
        <v>#NAME?</v>
      </c>
      <c r="I131" s="5" t="e">
        <f t="shared" ca="1" si="30"/>
        <v>#NAME?</v>
      </c>
      <c r="J131" s="5" t="e">
        <f t="shared" ca="1" si="30"/>
        <v>#NAME?</v>
      </c>
      <c r="K131" s="5" t="e">
        <f t="shared" ca="1" si="30"/>
        <v>#NAME?</v>
      </c>
      <c r="L131" s="5" t="e">
        <f t="shared" ca="1" si="30"/>
        <v>#NAME?</v>
      </c>
      <c r="M131" s="5" t="e">
        <f t="shared" ca="1" si="30"/>
        <v>#NAME?</v>
      </c>
      <c r="N131" s="5" t="e">
        <f t="shared" ca="1" si="30"/>
        <v>#NAME?</v>
      </c>
      <c r="O131" s="5" t="e">
        <f t="shared" ca="1" si="30"/>
        <v>#NAME?</v>
      </c>
      <c r="P131" s="5" t="e">
        <f t="shared" ca="1" si="30"/>
        <v>#NAME?</v>
      </c>
      <c r="Q131" s="5" t="e">
        <f t="shared" ca="1" si="30"/>
        <v>#NAME?</v>
      </c>
      <c r="R131" s="5" t="e">
        <f t="shared" ca="1" si="30"/>
        <v>#NAME?</v>
      </c>
      <c r="S131" s="5" t="e">
        <f t="shared" ca="1" si="30"/>
        <v>#NAME?</v>
      </c>
      <c r="T131" s="5" t="e">
        <f t="shared" ca="1" si="30"/>
        <v>#NAME?</v>
      </c>
      <c r="U131" s="5" t="e">
        <f t="shared" ca="1" si="30"/>
        <v>#NAME?</v>
      </c>
    </row>
    <row r="132" spans="1:21" x14ac:dyDescent="0.25">
      <c r="A132" s="8" t="s">
        <v>112</v>
      </c>
      <c r="B132" s="18">
        <f>(D132/31)*6</f>
        <v>2322.5806451612907</v>
      </c>
      <c r="C132" s="23">
        <v>2842</v>
      </c>
      <c r="D132" s="18">
        <v>12000</v>
      </c>
      <c r="E132" s="23">
        <v>14061</v>
      </c>
      <c r="F132" s="23">
        <v>7935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x14ac:dyDescent="0.25">
      <c r="A133" s="8" t="s">
        <v>113</v>
      </c>
      <c r="B133" s="38">
        <f>(D133/31)*6</f>
        <v>2322.5806451612907</v>
      </c>
      <c r="C133" s="23">
        <v>1831</v>
      </c>
      <c r="D133" s="38">
        <v>12000</v>
      </c>
      <c r="E133" s="23">
        <v>9294</v>
      </c>
      <c r="F133" s="23">
        <v>13253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s="40" customFormat="1" x14ac:dyDescent="0.25">
      <c r="A134" s="11" t="s">
        <v>8</v>
      </c>
      <c r="B134" s="39">
        <f>SUM(B132:B133)</f>
        <v>4645.1612903225814</v>
      </c>
      <c r="C134" s="39">
        <f t="shared" ref="C134:U134" si="31">SUM(C132:C133)</f>
        <v>4673</v>
      </c>
      <c r="D134" s="39">
        <f t="shared" si="31"/>
        <v>24000</v>
      </c>
      <c r="E134" s="39">
        <f t="shared" si="31"/>
        <v>23355</v>
      </c>
      <c r="F134" s="39">
        <f t="shared" si="31"/>
        <v>21188</v>
      </c>
      <c r="G134" s="39">
        <f t="shared" si="31"/>
        <v>0</v>
      </c>
      <c r="H134" s="39">
        <f t="shared" si="31"/>
        <v>0</v>
      </c>
      <c r="I134" s="39">
        <f t="shared" si="31"/>
        <v>0</v>
      </c>
      <c r="J134" s="39">
        <f t="shared" si="31"/>
        <v>0</v>
      </c>
      <c r="K134" s="39">
        <f t="shared" si="31"/>
        <v>0</v>
      </c>
      <c r="L134" s="39">
        <f t="shared" si="31"/>
        <v>0</v>
      </c>
      <c r="M134" s="39">
        <f t="shared" si="31"/>
        <v>0</v>
      </c>
      <c r="N134" s="39">
        <f t="shared" si="31"/>
        <v>0</v>
      </c>
      <c r="O134" s="39">
        <f t="shared" si="31"/>
        <v>0</v>
      </c>
      <c r="P134" s="39">
        <f t="shared" si="31"/>
        <v>0</v>
      </c>
      <c r="Q134" s="39">
        <f t="shared" si="31"/>
        <v>0</v>
      </c>
      <c r="R134" s="39">
        <f t="shared" si="31"/>
        <v>0</v>
      </c>
      <c r="S134" s="39">
        <f t="shared" si="31"/>
        <v>0</v>
      </c>
      <c r="T134" s="39">
        <f t="shared" si="31"/>
        <v>0</v>
      </c>
      <c r="U134" s="39">
        <f t="shared" si="31"/>
        <v>0</v>
      </c>
    </row>
  </sheetData>
  <mergeCells count="6">
    <mergeCell ref="A2:U2"/>
    <mergeCell ref="A3:U3"/>
    <mergeCell ref="B10:B32"/>
    <mergeCell ref="D10:D32"/>
    <mergeCell ref="B36:B41"/>
    <mergeCell ref="D36:D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rstPageNumber="0" fitToHeight="3" orientation="portrait" horizontalDpi="300" verticalDpi="300" r:id="rId1"/>
  <headerFooter>
    <oddHeader>&amp;C&amp;A</oddHeader>
    <oddFooter>&amp;C
Diretoria Geral - Policlínica de Posse&amp;RPágina &amp;P de &amp;N</oddFooter>
  </headerFooter>
  <rowBreaks count="2" manualBreakCount="2">
    <brk id="48" max="20" man="1"/>
    <brk id="99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9C7D-6F17-4F31-AC1E-DE75341A98C1}">
  <sheetPr>
    <tabColor theme="7" tint="-0.499984740745262"/>
    <pageSetUpPr fitToPage="1"/>
  </sheetPr>
  <dimension ref="A1:IV22"/>
  <sheetViews>
    <sheetView showGridLines="0" view="pageBreakPreview" topLeftCell="A9" zoomScaleNormal="100" zoomScaleSheetLayoutView="100" workbookViewId="0">
      <selection activeCell="A17" sqref="A17"/>
    </sheetView>
  </sheetViews>
  <sheetFormatPr defaultColWidth="8.7109375" defaultRowHeight="12.75" x14ac:dyDescent="0.25"/>
  <cols>
    <col min="1" max="1" width="78.28515625" style="44" customWidth="1"/>
    <col min="2" max="2" width="20.7109375" style="44" hidden="1" customWidth="1"/>
    <col min="3" max="3" width="14.28515625" style="44" hidden="1" customWidth="1"/>
    <col min="4" max="4" width="14.28515625" style="44" customWidth="1"/>
    <col min="5" max="5" width="20.7109375" style="44" hidden="1" customWidth="1"/>
    <col min="6" max="6" width="20.7109375" style="44" customWidth="1"/>
    <col min="7" max="21" width="20.7109375" style="44" hidden="1" customWidth="1"/>
    <col min="22" max="16384" width="8.7109375" style="44"/>
  </cols>
  <sheetData>
    <row r="1" spans="1:256" s="43" customFormat="1" ht="60" customHeight="1" x14ac:dyDescent="0.8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</row>
    <row r="2" spans="1:256" ht="15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3" spans="1:256" x14ac:dyDescent="0.25">
      <c r="A3" s="98" t="s">
        <v>114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/>
    </row>
    <row r="4" spans="1:256" s="48" customFormat="1" x14ac:dyDescent="0.2">
      <c r="A4" s="45" t="s">
        <v>115</v>
      </c>
      <c r="B4" s="46" t="str">
        <f>[1]Produção!D4</f>
        <v>Meta Mensal</v>
      </c>
      <c r="C4" s="46" t="str">
        <f>[1]Produção!C9</f>
        <v>26-31-jul-24</v>
      </c>
      <c r="D4" s="46" t="s">
        <v>5</v>
      </c>
      <c r="E4" s="46">
        <f>[1]Produção!E4</f>
        <v>45505</v>
      </c>
      <c r="F4" s="46">
        <f>[1]Produção!F4</f>
        <v>45536</v>
      </c>
      <c r="G4" s="46">
        <f>[1]Produção!G4</f>
        <v>45566</v>
      </c>
      <c r="H4" s="46">
        <f>[1]Produção!H4</f>
        <v>45597</v>
      </c>
      <c r="I4" s="46">
        <f>[1]Produção!I4</f>
        <v>45627</v>
      </c>
      <c r="J4" s="46">
        <f>[1]Produção!J4</f>
        <v>45658</v>
      </c>
      <c r="K4" s="46">
        <f>[1]Produção!K4</f>
        <v>45689</v>
      </c>
      <c r="L4" s="46">
        <f>[1]Produção!L4</f>
        <v>45717</v>
      </c>
      <c r="M4" s="46">
        <f>[1]Produção!M4</f>
        <v>45748</v>
      </c>
      <c r="N4" s="46">
        <f>[1]Produção!N4</f>
        <v>45778</v>
      </c>
      <c r="O4" s="46">
        <f>[1]Produção!O4</f>
        <v>45809</v>
      </c>
      <c r="P4" s="46">
        <f>[1]Produção!P4</f>
        <v>45839</v>
      </c>
      <c r="Q4" s="46">
        <f>[1]Produção!Q4</f>
        <v>45870</v>
      </c>
      <c r="R4" s="46">
        <f>[1]Produção!R4</f>
        <v>45901</v>
      </c>
      <c r="S4" s="46">
        <f>[1]Produção!S4</f>
        <v>45931</v>
      </c>
      <c r="T4" s="46">
        <f>[1]Produção!T4</f>
        <v>45962</v>
      </c>
      <c r="U4" s="46">
        <f>[1]Produção!U4</f>
        <v>45992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spans="1:256" s="52" customFormat="1" x14ac:dyDescent="0.25">
      <c r="A5" s="49" t="s">
        <v>116</v>
      </c>
      <c r="B5" s="50">
        <v>1</v>
      </c>
      <c r="C5" s="51">
        <f t="shared" ref="C5:U5" si="0">IFERROR(ROUND((C6/C7),4),0)</f>
        <v>0.9264</v>
      </c>
      <c r="D5" s="50">
        <v>1</v>
      </c>
      <c r="E5" s="51">
        <f t="shared" si="0"/>
        <v>1.0222</v>
      </c>
      <c r="F5" s="51">
        <f t="shared" si="0"/>
        <v>1.3539000000000001</v>
      </c>
      <c r="G5" s="51">
        <f t="shared" si="0"/>
        <v>0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  <c r="N5" s="51">
        <f t="shared" si="0"/>
        <v>0</v>
      </c>
      <c r="O5" s="51">
        <f t="shared" si="0"/>
        <v>0</v>
      </c>
      <c r="P5" s="51">
        <f t="shared" si="0"/>
        <v>0</v>
      </c>
      <c r="Q5" s="51">
        <f t="shared" si="0"/>
        <v>0</v>
      </c>
      <c r="R5" s="51">
        <f t="shared" si="0"/>
        <v>0</v>
      </c>
      <c r="S5" s="51">
        <f t="shared" si="0"/>
        <v>0</v>
      </c>
      <c r="T5" s="51">
        <f t="shared" si="0"/>
        <v>0</v>
      </c>
      <c r="U5" s="51">
        <f t="shared" si="0"/>
        <v>0</v>
      </c>
    </row>
    <row r="6" spans="1:256" s="55" customFormat="1" x14ac:dyDescent="0.2">
      <c r="A6" s="53" t="s">
        <v>117</v>
      </c>
      <c r="B6" s="36"/>
      <c r="C6" s="22">
        <v>1341</v>
      </c>
      <c r="D6" s="36"/>
      <c r="E6" s="22">
        <v>7645</v>
      </c>
      <c r="F6" s="22">
        <v>10126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pans="1:256" s="55" customFormat="1" x14ac:dyDescent="0.2">
      <c r="A7" s="53" t="s">
        <v>118</v>
      </c>
      <c r="B7" s="36"/>
      <c r="C7" s="22">
        <f>[1]Produção!$B$5+[1]Produção!$B$6</f>
        <v>1447.5483870967741</v>
      </c>
      <c r="D7" s="36"/>
      <c r="E7" s="22">
        <f>[1]Produção!$D$5+[1]Produção!$D$6</f>
        <v>7479</v>
      </c>
      <c r="F7" s="22">
        <f>[1]Produção!$D$5+[1]Produção!$D$6</f>
        <v>7479</v>
      </c>
      <c r="G7" s="22">
        <f>[1]Produção!$D$5+[1]Produção!$D$6</f>
        <v>7479</v>
      </c>
      <c r="H7" s="22">
        <f>[1]Produção!$D$5+[1]Produção!$D$6</f>
        <v>7479</v>
      </c>
      <c r="I7" s="22">
        <f>[1]Produção!$D$5+[1]Produção!$D$6</f>
        <v>7479</v>
      </c>
      <c r="J7" s="22">
        <f>[1]Produção!$D$5+[1]Produção!$D$6</f>
        <v>7479</v>
      </c>
      <c r="K7" s="22">
        <f>[1]Produção!$D$5+[1]Produção!$D$6</f>
        <v>7479</v>
      </c>
      <c r="L7" s="22">
        <f>[1]Produção!$D$5+[1]Produção!$D$6</f>
        <v>7479</v>
      </c>
      <c r="M7" s="22">
        <f>[1]Produção!$D$5+[1]Produção!$D$6</f>
        <v>7479</v>
      </c>
      <c r="N7" s="22">
        <f>[1]Produção!$D$5+[1]Produção!$D$6</f>
        <v>7479</v>
      </c>
      <c r="O7" s="22">
        <f>[1]Produção!$D$5+[1]Produção!$D$6</f>
        <v>7479</v>
      </c>
      <c r="P7" s="22">
        <f>[1]Produção!$D$5+[1]Produção!$D$6</f>
        <v>7479</v>
      </c>
      <c r="Q7" s="22">
        <f>[1]Produção!$D$5+[1]Produção!$D$6</f>
        <v>7479</v>
      </c>
      <c r="R7" s="22">
        <f>[1]Produção!$D$5+[1]Produção!$D$6</f>
        <v>7479</v>
      </c>
      <c r="S7" s="22">
        <f>[1]Produção!$D$5+[1]Produção!$D$6</f>
        <v>7479</v>
      </c>
      <c r="T7" s="22">
        <f>[1]Produção!$D$5+[1]Produção!$D$6</f>
        <v>7479</v>
      </c>
      <c r="U7" s="22">
        <f>[1]Produção!$D$5+[1]Produção!$D$6</f>
        <v>7479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</row>
    <row r="8" spans="1:256" s="52" customFormat="1" x14ac:dyDescent="0.25">
      <c r="A8" s="49" t="s">
        <v>119</v>
      </c>
      <c r="B8" s="50">
        <v>1</v>
      </c>
      <c r="C8" s="51">
        <f t="shared" ref="C8:U8" si="1">IFERROR(ROUND((C9/C10),4),0)</f>
        <v>0.57479999999999998</v>
      </c>
      <c r="D8" s="50">
        <v>1</v>
      </c>
      <c r="E8" s="51">
        <f t="shared" si="1"/>
        <v>1.1100000000000001</v>
      </c>
      <c r="F8" s="51">
        <f t="shared" si="1"/>
        <v>1.1841999999999999</v>
      </c>
      <c r="G8" s="51">
        <f t="shared" si="1"/>
        <v>0</v>
      </c>
      <c r="H8" s="51">
        <f t="shared" si="1"/>
        <v>0</v>
      </c>
      <c r="I8" s="51">
        <f t="shared" si="1"/>
        <v>0</v>
      </c>
      <c r="J8" s="51">
        <f t="shared" si="1"/>
        <v>0</v>
      </c>
      <c r="K8" s="51">
        <f t="shared" si="1"/>
        <v>0</v>
      </c>
      <c r="L8" s="51">
        <f t="shared" si="1"/>
        <v>0</v>
      </c>
      <c r="M8" s="51">
        <f t="shared" si="1"/>
        <v>0</v>
      </c>
      <c r="N8" s="51">
        <f t="shared" si="1"/>
        <v>0</v>
      </c>
      <c r="O8" s="51">
        <f t="shared" si="1"/>
        <v>0</v>
      </c>
      <c r="P8" s="51">
        <f t="shared" si="1"/>
        <v>0</v>
      </c>
      <c r="Q8" s="51">
        <f t="shared" si="1"/>
        <v>0</v>
      </c>
      <c r="R8" s="51">
        <f t="shared" si="1"/>
        <v>0</v>
      </c>
      <c r="S8" s="51">
        <f t="shared" si="1"/>
        <v>0</v>
      </c>
      <c r="T8" s="51">
        <f t="shared" si="1"/>
        <v>0</v>
      </c>
      <c r="U8" s="51">
        <f t="shared" si="1"/>
        <v>0</v>
      </c>
    </row>
    <row r="9" spans="1:256" s="55" customFormat="1" x14ac:dyDescent="0.2">
      <c r="A9" s="53" t="s">
        <v>120</v>
      </c>
      <c r="B9" s="36"/>
      <c r="C9" s="22">
        <v>267</v>
      </c>
      <c r="D9" s="36"/>
      <c r="E9" s="22">
        <v>2664</v>
      </c>
      <c r="F9" s="22">
        <v>2842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</row>
    <row r="10" spans="1:256" s="55" customFormat="1" x14ac:dyDescent="0.2">
      <c r="A10" s="53" t="s">
        <v>121</v>
      </c>
      <c r="B10" s="36"/>
      <c r="C10" s="22">
        <f>[1]Produção!B99</f>
        <v>464.51612903225805</v>
      </c>
      <c r="D10" s="36"/>
      <c r="E10" s="22">
        <f>[1]Produção!$D$99</f>
        <v>2400</v>
      </c>
      <c r="F10" s="22">
        <f>[1]Produção!$D$99</f>
        <v>2400</v>
      </c>
      <c r="G10" s="22">
        <f>[1]Produção!$D$99</f>
        <v>2400</v>
      </c>
      <c r="H10" s="22">
        <f>[1]Produção!$D$99</f>
        <v>2400</v>
      </c>
      <c r="I10" s="22">
        <f>[1]Produção!$D$99</f>
        <v>2400</v>
      </c>
      <c r="J10" s="22">
        <f>[1]Produção!$D$99</f>
        <v>2400</v>
      </c>
      <c r="K10" s="22">
        <f>[1]Produção!$D$99</f>
        <v>2400</v>
      </c>
      <c r="L10" s="22">
        <f>[1]Produção!$D$99</f>
        <v>2400</v>
      </c>
      <c r="M10" s="22">
        <f>[1]Produção!$D$99</f>
        <v>2400</v>
      </c>
      <c r="N10" s="22">
        <f>[1]Produção!$D$99</f>
        <v>2400</v>
      </c>
      <c r="O10" s="22">
        <f>[1]Produção!$D$99</f>
        <v>2400</v>
      </c>
      <c r="P10" s="22">
        <f>[1]Produção!$D$99</f>
        <v>2400</v>
      </c>
      <c r="Q10" s="22">
        <f>[1]Produção!$D$99</f>
        <v>2400</v>
      </c>
      <c r="R10" s="22">
        <f>[1]Produção!$D$99</f>
        <v>2400</v>
      </c>
      <c r="S10" s="22">
        <f>[1]Produção!$D$99</f>
        <v>2400</v>
      </c>
      <c r="T10" s="22">
        <f>[1]Produção!$D$99</f>
        <v>2400</v>
      </c>
      <c r="U10" s="22">
        <f>[1]Produção!$D$99</f>
        <v>2400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pans="1:256" s="52" customFormat="1" x14ac:dyDescent="0.25">
      <c r="A11" s="49" t="s">
        <v>122</v>
      </c>
      <c r="B11" s="56" t="s">
        <v>123</v>
      </c>
      <c r="C11" s="57">
        <f t="shared" ref="C11:U11" si="2">IFERROR(ROUND((C12/C13),4),0)</f>
        <v>1</v>
      </c>
      <c r="D11" s="56" t="s">
        <v>123</v>
      </c>
      <c r="E11" s="57">
        <f t="shared" si="2"/>
        <v>0.98070000000000002</v>
      </c>
      <c r="F11" s="57">
        <f t="shared" si="2"/>
        <v>0.85460000000000003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 t="shared" si="2"/>
        <v>0</v>
      </c>
      <c r="R11" s="57">
        <f t="shared" si="2"/>
        <v>0</v>
      </c>
      <c r="S11" s="57">
        <f t="shared" si="2"/>
        <v>0</v>
      </c>
      <c r="T11" s="57">
        <f t="shared" si="2"/>
        <v>0</v>
      </c>
      <c r="U11" s="57">
        <f t="shared" si="2"/>
        <v>0</v>
      </c>
    </row>
    <row r="12" spans="1:256" s="55" customFormat="1" x14ac:dyDescent="0.2">
      <c r="A12" s="53" t="s">
        <v>124</v>
      </c>
      <c r="B12" s="36"/>
      <c r="C12" s="22">
        <v>122</v>
      </c>
      <c r="D12" s="36"/>
      <c r="E12" s="22">
        <v>2029</v>
      </c>
      <c r="F12" s="22">
        <v>1922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</row>
    <row r="13" spans="1:256" s="55" customFormat="1" x14ac:dyDescent="0.2">
      <c r="A13" s="53" t="s">
        <v>125</v>
      </c>
      <c r="B13" s="36"/>
      <c r="C13" s="22">
        <v>122</v>
      </c>
      <c r="D13" s="36"/>
      <c r="E13" s="22">
        <v>2069</v>
      </c>
      <c r="F13" s="22">
        <v>2249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</row>
    <row r="14" spans="1:256" s="52" customFormat="1" ht="25.5" x14ac:dyDescent="0.25">
      <c r="A14" s="49" t="s">
        <v>126</v>
      </c>
      <c r="B14" s="56" t="s">
        <v>127</v>
      </c>
      <c r="C14" s="57">
        <f t="shared" ref="C14:U14" si="3">IFERROR(ROUND((C15/C16),4),0)</f>
        <v>1</v>
      </c>
      <c r="D14" s="56" t="s">
        <v>127</v>
      </c>
      <c r="E14" s="57">
        <f t="shared" si="3"/>
        <v>1</v>
      </c>
      <c r="F14" s="57">
        <f t="shared" si="3"/>
        <v>1</v>
      </c>
      <c r="G14" s="57">
        <f t="shared" si="3"/>
        <v>0</v>
      </c>
      <c r="H14" s="57">
        <f t="shared" si="3"/>
        <v>0</v>
      </c>
      <c r="I14" s="57">
        <f t="shared" si="3"/>
        <v>0</v>
      </c>
      <c r="J14" s="57">
        <f t="shared" si="3"/>
        <v>0</v>
      </c>
      <c r="K14" s="57">
        <f t="shared" si="3"/>
        <v>0</v>
      </c>
      <c r="L14" s="57">
        <f t="shared" si="3"/>
        <v>0</v>
      </c>
      <c r="M14" s="57">
        <f t="shared" si="3"/>
        <v>0</v>
      </c>
      <c r="N14" s="57">
        <f t="shared" si="3"/>
        <v>0</v>
      </c>
      <c r="O14" s="57">
        <f t="shared" si="3"/>
        <v>0</v>
      </c>
      <c r="P14" s="57">
        <f t="shared" si="3"/>
        <v>0</v>
      </c>
      <c r="Q14" s="57">
        <f t="shared" si="3"/>
        <v>0</v>
      </c>
      <c r="R14" s="57">
        <f t="shared" si="3"/>
        <v>0</v>
      </c>
      <c r="S14" s="57">
        <f t="shared" si="3"/>
        <v>0</v>
      </c>
      <c r="T14" s="57">
        <f t="shared" si="3"/>
        <v>0</v>
      </c>
      <c r="U14" s="57">
        <f t="shared" si="3"/>
        <v>0</v>
      </c>
    </row>
    <row r="15" spans="1:256" s="55" customFormat="1" x14ac:dyDescent="0.2">
      <c r="A15" s="53" t="s">
        <v>128</v>
      </c>
      <c r="B15" s="36"/>
      <c r="C15" s="22">
        <v>69983</v>
      </c>
      <c r="D15" s="36"/>
      <c r="E15" s="22">
        <v>71513</v>
      </c>
      <c r="F15" s="22">
        <v>60613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</row>
    <row r="16" spans="1:256" s="55" customFormat="1" x14ac:dyDescent="0.2">
      <c r="A16" s="53" t="s">
        <v>129</v>
      </c>
      <c r="B16" s="36"/>
      <c r="C16" s="22">
        <v>69983</v>
      </c>
      <c r="D16" s="36"/>
      <c r="E16" s="22">
        <v>71513</v>
      </c>
      <c r="F16" s="22">
        <v>60613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</row>
    <row r="17" spans="1:256" s="52" customFormat="1" ht="25.5" x14ac:dyDescent="0.25">
      <c r="A17" s="49" t="s">
        <v>130</v>
      </c>
      <c r="B17" s="56" t="s">
        <v>53</v>
      </c>
      <c r="C17" s="57">
        <f t="shared" ref="C17:U17" si="4">IFERROR(ROUND((C18/C19),4),0)</f>
        <v>0</v>
      </c>
      <c r="D17" s="56" t="s">
        <v>53</v>
      </c>
      <c r="E17" s="57">
        <f t="shared" si="4"/>
        <v>0.1014</v>
      </c>
      <c r="F17" s="57">
        <f t="shared" si="4"/>
        <v>0.1014</v>
      </c>
      <c r="G17" s="57">
        <f t="shared" si="4"/>
        <v>0.121</v>
      </c>
      <c r="H17" s="57">
        <f t="shared" si="4"/>
        <v>0</v>
      </c>
      <c r="I17" s="57">
        <f t="shared" si="4"/>
        <v>0</v>
      </c>
      <c r="J17" s="57">
        <f t="shared" si="4"/>
        <v>0</v>
      </c>
      <c r="K17" s="57">
        <f t="shared" si="4"/>
        <v>0</v>
      </c>
      <c r="L17" s="57">
        <f t="shared" si="4"/>
        <v>0</v>
      </c>
      <c r="M17" s="57">
        <f t="shared" si="4"/>
        <v>0</v>
      </c>
      <c r="N17" s="57">
        <f t="shared" si="4"/>
        <v>0</v>
      </c>
      <c r="O17" s="57">
        <f t="shared" si="4"/>
        <v>0</v>
      </c>
      <c r="P17" s="57">
        <f t="shared" si="4"/>
        <v>0</v>
      </c>
      <c r="Q17" s="57">
        <f t="shared" si="4"/>
        <v>0</v>
      </c>
      <c r="R17" s="57">
        <f t="shared" si="4"/>
        <v>0</v>
      </c>
      <c r="S17" s="57">
        <f t="shared" si="4"/>
        <v>0</v>
      </c>
      <c r="T17" s="57">
        <f t="shared" si="4"/>
        <v>0</v>
      </c>
      <c r="U17" s="57">
        <f t="shared" si="4"/>
        <v>0</v>
      </c>
    </row>
    <row r="18" spans="1:256" s="55" customFormat="1" x14ac:dyDescent="0.2">
      <c r="A18" s="53" t="s">
        <v>52</v>
      </c>
      <c r="B18" s="36"/>
      <c r="C18" s="22">
        <f>[1]Produção!C61</f>
        <v>0</v>
      </c>
      <c r="D18" s="36"/>
      <c r="E18" s="22">
        <f>[1]Produção!E61</f>
        <v>98</v>
      </c>
      <c r="F18" s="22">
        <f>[1]Produção!E61</f>
        <v>98</v>
      </c>
      <c r="G18" s="22">
        <f>[1]Produção!F61</f>
        <v>122</v>
      </c>
      <c r="H18" s="22">
        <f>[1]Produção!G61</f>
        <v>0</v>
      </c>
      <c r="I18" s="22">
        <f>[1]Produção!H61</f>
        <v>0</v>
      </c>
      <c r="J18" s="22">
        <f>[1]Produção!I61</f>
        <v>0</v>
      </c>
      <c r="K18" s="22">
        <f>[1]Produção!J61</f>
        <v>0</v>
      </c>
      <c r="L18" s="22">
        <f>[1]Produção!K61</f>
        <v>0</v>
      </c>
      <c r="M18" s="22">
        <f>[1]Produção!L61</f>
        <v>0</v>
      </c>
      <c r="N18" s="22">
        <f>[1]Produção!M61</f>
        <v>0</v>
      </c>
      <c r="O18" s="22">
        <f>[1]Produção!N61</f>
        <v>0</v>
      </c>
      <c r="P18" s="22">
        <f>[1]Produção!O61</f>
        <v>0</v>
      </c>
      <c r="Q18" s="22">
        <f>[1]Produção!P61</f>
        <v>0</v>
      </c>
      <c r="R18" s="22">
        <f>[1]Produção!Q61</f>
        <v>0</v>
      </c>
      <c r="S18" s="22">
        <f>[1]Produção!R61</f>
        <v>0</v>
      </c>
      <c r="T18" s="22">
        <f>[1]Produção!S61</f>
        <v>0</v>
      </c>
      <c r="U18" s="22">
        <f>[1]Produção!T61</f>
        <v>0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</row>
    <row r="19" spans="1:256" s="55" customFormat="1" x14ac:dyDescent="0.2">
      <c r="A19" s="53" t="s">
        <v>131</v>
      </c>
      <c r="B19" s="36"/>
      <c r="C19" s="22">
        <f>[1]Produção!C62</f>
        <v>147</v>
      </c>
      <c r="D19" s="36"/>
      <c r="E19" s="22">
        <f>[1]Produção!E62</f>
        <v>966</v>
      </c>
      <c r="F19" s="22">
        <f>[1]Produção!E62</f>
        <v>966</v>
      </c>
      <c r="G19" s="22">
        <f>[1]Produção!F62</f>
        <v>1008</v>
      </c>
      <c r="H19" s="22">
        <f>[1]Produção!G62</f>
        <v>0</v>
      </c>
      <c r="I19" s="22">
        <f>[1]Produção!H62</f>
        <v>0</v>
      </c>
      <c r="J19" s="22">
        <f>[1]Produção!I62</f>
        <v>0</v>
      </c>
      <c r="K19" s="22">
        <f>[1]Produção!J62</f>
        <v>0</v>
      </c>
      <c r="L19" s="22">
        <f>[1]Produção!K62</f>
        <v>0</v>
      </c>
      <c r="M19" s="22">
        <f>[1]Produção!L62</f>
        <v>0</v>
      </c>
      <c r="N19" s="22">
        <f>[1]Produção!M62</f>
        <v>0</v>
      </c>
      <c r="O19" s="22">
        <f>[1]Produção!N62</f>
        <v>0</v>
      </c>
      <c r="P19" s="22">
        <f>[1]Produção!O62</f>
        <v>0</v>
      </c>
      <c r="Q19" s="22">
        <f>[1]Produção!P62</f>
        <v>0</v>
      </c>
      <c r="R19" s="22">
        <f>[1]Produção!Q62</f>
        <v>0</v>
      </c>
      <c r="S19" s="22">
        <f>[1]Produção!R62</f>
        <v>0</v>
      </c>
      <c r="T19" s="22">
        <f>[1]Produção!S62</f>
        <v>0</v>
      </c>
      <c r="U19" s="22">
        <f>[1]Produção!T62</f>
        <v>0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</row>
    <row r="20" spans="1:256" s="52" customFormat="1" x14ac:dyDescent="0.25">
      <c r="A20" s="49" t="s">
        <v>132</v>
      </c>
      <c r="B20" s="56" t="s">
        <v>133</v>
      </c>
      <c r="C20" s="57">
        <f t="shared" ref="C20:U20" si="5">IFERROR(ROUND((C21/C22),4),0)</f>
        <v>1.7999999999999999E-2</v>
      </c>
      <c r="D20" s="56" t="s">
        <v>133</v>
      </c>
      <c r="E20" s="57">
        <f t="shared" si="5"/>
        <v>3.3300000000000003E-2</v>
      </c>
      <c r="F20" s="57">
        <f t="shared" si="5"/>
        <v>2.7300000000000001E-2</v>
      </c>
      <c r="G20" s="57">
        <f t="shared" si="5"/>
        <v>0</v>
      </c>
      <c r="H20" s="57">
        <f t="shared" si="5"/>
        <v>0</v>
      </c>
      <c r="I20" s="57">
        <f t="shared" si="5"/>
        <v>0</v>
      </c>
      <c r="J20" s="57">
        <f t="shared" si="5"/>
        <v>0</v>
      </c>
      <c r="K20" s="57">
        <f t="shared" si="5"/>
        <v>0</v>
      </c>
      <c r="L20" s="57">
        <f t="shared" si="5"/>
        <v>0</v>
      </c>
      <c r="M20" s="57">
        <f t="shared" si="5"/>
        <v>0</v>
      </c>
      <c r="N20" s="57">
        <f t="shared" si="5"/>
        <v>0</v>
      </c>
      <c r="O20" s="57">
        <f t="shared" si="5"/>
        <v>0</v>
      </c>
      <c r="P20" s="57">
        <f t="shared" si="5"/>
        <v>0</v>
      </c>
      <c r="Q20" s="57">
        <f t="shared" si="5"/>
        <v>0</v>
      </c>
      <c r="R20" s="57">
        <f t="shared" si="5"/>
        <v>0</v>
      </c>
      <c r="S20" s="57">
        <f t="shared" si="5"/>
        <v>0</v>
      </c>
      <c r="T20" s="57">
        <f t="shared" si="5"/>
        <v>0</v>
      </c>
      <c r="U20" s="57">
        <f t="shared" si="5"/>
        <v>0</v>
      </c>
    </row>
    <row r="21" spans="1:256" s="55" customFormat="1" x14ac:dyDescent="0.2">
      <c r="A21" s="53" t="s">
        <v>134</v>
      </c>
      <c r="B21" s="36"/>
      <c r="C21" s="22">
        <v>1722</v>
      </c>
      <c r="D21" s="36"/>
      <c r="E21" s="22">
        <v>2859.19</v>
      </c>
      <c r="F21" s="22">
        <v>2008.41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pans="1:256" s="55" customFormat="1" x14ac:dyDescent="0.2">
      <c r="A22" s="53" t="s">
        <v>135</v>
      </c>
      <c r="B22" s="36"/>
      <c r="C22" s="22">
        <v>95722</v>
      </c>
      <c r="D22" s="36"/>
      <c r="E22" s="22">
        <v>85896.77</v>
      </c>
      <c r="F22" s="22">
        <v>73633.7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rstPageNumber="0" fitToHeight="0" orientation="portrait" horizontalDpi="300" verticalDpi="300" r:id="rId1"/>
  <headerFooter>
    <oddFooter>&amp;C
Diretoria Geral - Policlínica de Posse&amp;RPágina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E8CF9-CF1E-4432-82D1-5EC657E6719D}">
  <sheetPr>
    <tabColor theme="7" tint="-0.499984740745262"/>
    <pageSetUpPr fitToPage="1"/>
  </sheetPr>
  <dimension ref="A1:IV68"/>
  <sheetViews>
    <sheetView showGridLines="0" view="pageBreakPreview" topLeftCell="A45" zoomScaleNormal="100" zoomScaleSheetLayoutView="100" workbookViewId="0">
      <selection activeCell="A9" sqref="A9"/>
    </sheetView>
  </sheetViews>
  <sheetFormatPr defaultColWidth="8.7109375" defaultRowHeight="12.75" x14ac:dyDescent="0.25"/>
  <cols>
    <col min="1" max="1" width="65.7109375" style="44" customWidth="1"/>
    <col min="2" max="5" width="20.7109375" style="44" hidden="1" customWidth="1"/>
    <col min="6" max="7" width="20.7109375" style="44" customWidth="1"/>
    <col min="8" max="37" width="20.7109375" style="44" hidden="1" customWidth="1"/>
    <col min="38" max="38" width="15.28515625" style="44" customWidth="1"/>
    <col min="39" max="16384" width="8.7109375" style="44"/>
  </cols>
  <sheetData>
    <row r="1" spans="1:256" s="43" customFormat="1" ht="60" customHeight="1" x14ac:dyDescent="0.8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</row>
    <row r="2" spans="1:256" ht="1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256" x14ac:dyDescent="0.25">
      <c r="A3" s="102" t="s">
        <v>136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256" s="48" customFormat="1" x14ac:dyDescent="0.2">
      <c r="A4" s="58" t="s">
        <v>137</v>
      </c>
      <c r="B4" s="59" t="str">
        <f>Produção!C4</f>
        <v>26-31-jul-24</v>
      </c>
      <c r="C4" s="59"/>
      <c r="D4" s="59">
        <f>Desempenho!E4</f>
        <v>45505</v>
      </c>
      <c r="E4" s="59"/>
      <c r="F4" s="59">
        <f>Desempenho!F4</f>
        <v>45536</v>
      </c>
      <c r="G4" s="59"/>
      <c r="H4" s="59">
        <f>Desempenho!G4</f>
        <v>45566</v>
      </c>
      <c r="I4" s="59"/>
      <c r="J4" s="59">
        <f>Desempenho!H4</f>
        <v>45597</v>
      </c>
      <c r="K4" s="59"/>
      <c r="L4" s="59">
        <f>Desempenho!I4</f>
        <v>45627</v>
      </c>
      <c r="M4" s="59"/>
      <c r="N4" s="59">
        <f>Desempenho!J4</f>
        <v>45658</v>
      </c>
      <c r="O4" s="59"/>
      <c r="P4" s="59">
        <f>Desempenho!K4</f>
        <v>45689</v>
      </c>
      <c r="Q4" s="59"/>
      <c r="R4" s="59">
        <f>Desempenho!L4</f>
        <v>45717</v>
      </c>
      <c r="S4" s="59"/>
      <c r="T4" s="59">
        <f>Desempenho!M4</f>
        <v>45748</v>
      </c>
      <c r="U4" s="59"/>
      <c r="V4" s="59">
        <f>Desempenho!N4</f>
        <v>45778</v>
      </c>
      <c r="W4" s="59"/>
      <c r="X4" s="59">
        <f>Desempenho!O4</f>
        <v>45809</v>
      </c>
      <c r="Y4" s="59"/>
      <c r="Z4" s="59">
        <f>Desempenho!P4</f>
        <v>45839</v>
      </c>
      <c r="AA4" s="59"/>
      <c r="AB4" s="59">
        <f>Desempenho!Q4</f>
        <v>45870</v>
      </c>
      <c r="AC4" s="59"/>
      <c r="AD4" s="59">
        <f>Desempenho!R4</f>
        <v>45901</v>
      </c>
      <c r="AE4" s="59"/>
      <c r="AF4" s="59">
        <f>Desempenho!S4</f>
        <v>45931</v>
      </c>
      <c r="AG4" s="59"/>
      <c r="AH4" s="59">
        <f>Desempenho!T4</f>
        <v>45962</v>
      </c>
      <c r="AI4" s="59"/>
      <c r="AJ4" s="59">
        <f>Desempenho!U4</f>
        <v>45992</v>
      </c>
      <c r="AK4" s="59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spans="1:256" s="52" customFormat="1" x14ac:dyDescent="0.25">
      <c r="A5" s="60" t="s">
        <v>138</v>
      </c>
      <c r="B5" s="61"/>
      <c r="C5" s="62"/>
      <c r="D5" s="61"/>
      <c r="E5" s="62"/>
      <c r="F5" s="61"/>
      <c r="G5" s="62"/>
      <c r="H5" s="63"/>
      <c r="I5" s="64"/>
      <c r="J5" s="63"/>
      <c r="K5" s="64"/>
      <c r="L5" s="63"/>
      <c r="M5" s="64"/>
      <c r="N5" s="63"/>
      <c r="O5" s="64"/>
      <c r="P5" s="63"/>
      <c r="Q5" s="64"/>
      <c r="R5" s="63"/>
      <c r="S5" s="64"/>
      <c r="T5" s="63"/>
      <c r="U5" s="64"/>
      <c r="V5" s="63"/>
      <c r="W5" s="64"/>
      <c r="X5" s="63"/>
      <c r="Y5" s="64"/>
      <c r="Z5" s="63"/>
      <c r="AA5" s="64"/>
      <c r="AB5" s="63"/>
      <c r="AC5" s="64"/>
      <c r="AD5" s="63"/>
      <c r="AE5" s="64"/>
      <c r="AF5" s="63"/>
      <c r="AG5" s="64"/>
      <c r="AH5" s="63"/>
      <c r="AI5" s="64"/>
      <c r="AJ5" s="63"/>
      <c r="AK5" s="64"/>
    </row>
    <row r="6" spans="1:256" s="55" customFormat="1" x14ac:dyDescent="0.2">
      <c r="A6" s="65" t="s">
        <v>139</v>
      </c>
      <c r="B6" s="66">
        <v>0.43</v>
      </c>
      <c r="C6" s="67"/>
      <c r="D6" s="68">
        <v>8.48E-2</v>
      </c>
      <c r="E6" s="69"/>
      <c r="F6" s="70">
        <v>7.6600000000000001E-2</v>
      </c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69"/>
      <c r="Z6" s="70"/>
      <c r="AA6" s="69"/>
      <c r="AB6" s="70"/>
      <c r="AC6" s="69"/>
      <c r="AD6" s="70"/>
      <c r="AE6" s="69"/>
      <c r="AF6" s="70"/>
      <c r="AG6" s="69"/>
      <c r="AH6" s="70"/>
      <c r="AI6" s="69"/>
      <c r="AJ6" s="70"/>
      <c r="AK6" s="69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pans="1:256" s="55" customFormat="1" x14ac:dyDescent="0.2">
      <c r="A7" s="65" t="s">
        <v>140</v>
      </c>
      <c r="B7" s="71">
        <v>0.34</v>
      </c>
      <c r="C7" s="72"/>
      <c r="D7" s="70">
        <v>3.7400000000000003E-2</v>
      </c>
      <c r="E7" s="69"/>
      <c r="F7" s="70">
        <v>0.12540000000000001</v>
      </c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69"/>
      <c r="T7" s="70"/>
      <c r="U7" s="69"/>
      <c r="V7" s="70"/>
      <c r="W7" s="69"/>
      <c r="X7" s="70"/>
      <c r="Y7" s="69"/>
      <c r="Z7" s="70"/>
      <c r="AA7" s="69"/>
      <c r="AB7" s="70"/>
      <c r="AC7" s="69"/>
      <c r="AD7" s="70"/>
      <c r="AE7" s="69"/>
      <c r="AF7" s="70"/>
      <c r="AG7" s="69"/>
      <c r="AH7" s="70"/>
      <c r="AI7" s="69"/>
      <c r="AJ7" s="70"/>
      <c r="AK7" s="69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</row>
    <row r="8" spans="1:256" s="55" customFormat="1" x14ac:dyDescent="0.2">
      <c r="A8" s="65" t="s">
        <v>141</v>
      </c>
      <c r="B8" s="71">
        <v>0</v>
      </c>
      <c r="C8" s="72"/>
      <c r="D8" s="70">
        <v>0</v>
      </c>
      <c r="E8" s="69"/>
      <c r="F8" s="70">
        <v>0.1993</v>
      </c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69"/>
      <c r="X8" s="70"/>
      <c r="Y8" s="69"/>
      <c r="Z8" s="70"/>
      <c r="AA8" s="69"/>
      <c r="AB8" s="70"/>
      <c r="AC8" s="69"/>
      <c r="AD8" s="70"/>
      <c r="AE8" s="69"/>
      <c r="AF8" s="70"/>
      <c r="AG8" s="69"/>
      <c r="AH8" s="70"/>
      <c r="AI8" s="69"/>
      <c r="AJ8" s="70"/>
      <c r="AK8" s="69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</row>
    <row r="9" spans="1:256" s="55" customFormat="1" x14ac:dyDescent="0.2">
      <c r="A9" s="65" t="s">
        <v>142</v>
      </c>
      <c r="B9" s="71">
        <v>0.22</v>
      </c>
      <c r="C9" s="72"/>
      <c r="D9" s="70">
        <v>0</v>
      </c>
      <c r="E9" s="69"/>
      <c r="F9" s="70">
        <v>1.4E-3</v>
      </c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Y9" s="69"/>
      <c r="Z9" s="70"/>
      <c r="AA9" s="69"/>
      <c r="AB9" s="70"/>
      <c r="AC9" s="69"/>
      <c r="AD9" s="70"/>
      <c r="AE9" s="69"/>
      <c r="AF9" s="70"/>
      <c r="AG9" s="69"/>
      <c r="AH9" s="70"/>
      <c r="AI9" s="69"/>
      <c r="AJ9" s="70"/>
      <c r="AK9" s="69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</row>
    <row r="10" spans="1:256" s="55" customFormat="1" x14ac:dyDescent="0.2">
      <c r="A10" s="65" t="s">
        <v>143</v>
      </c>
      <c r="B10" s="71">
        <v>0.23</v>
      </c>
      <c r="C10" s="72"/>
      <c r="D10" s="70">
        <v>3.3999999999999998E-3</v>
      </c>
      <c r="E10" s="69"/>
      <c r="F10" s="70">
        <v>0</v>
      </c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69"/>
      <c r="X10" s="70"/>
      <c r="Y10" s="69"/>
      <c r="Z10" s="70"/>
      <c r="AA10" s="69"/>
      <c r="AB10" s="70"/>
      <c r="AC10" s="69"/>
      <c r="AD10" s="70"/>
      <c r="AE10" s="69"/>
      <c r="AF10" s="70"/>
      <c r="AG10" s="69"/>
      <c r="AH10" s="70"/>
      <c r="AI10" s="69"/>
      <c r="AJ10" s="70"/>
      <c r="AK10" s="69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pans="1:256" s="55" customFormat="1" ht="17.25" customHeight="1" x14ac:dyDescent="0.25">
      <c r="A11" s="65" t="s">
        <v>144</v>
      </c>
      <c r="B11" s="71">
        <v>0.25</v>
      </c>
      <c r="C11" s="72"/>
      <c r="D11" s="70">
        <v>0</v>
      </c>
      <c r="E11" s="69"/>
      <c r="F11" s="70">
        <v>0</v>
      </c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  <c r="S11" s="69"/>
      <c r="T11" s="70"/>
      <c r="U11" s="69"/>
      <c r="V11" s="70"/>
      <c r="W11" s="69"/>
      <c r="X11" s="70"/>
      <c r="Y11" s="69"/>
      <c r="Z11" s="70"/>
      <c r="AA11" s="69"/>
      <c r="AB11" s="70"/>
      <c r="AC11" s="69"/>
      <c r="AD11" s="70"/>
      <c r="AE11" s="69"/>
      <c r="AF11" s="70"/>
      <c r="AG11" s="69"/>
      <c r="AH11" s="70"/>
      <c r="AI11" s="69"/>
      <c r="AJ11" s="70"/>
      <c r="AK11" s="69"/>
      <c r="AL11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</row>
    <row r="12" spans="1:256" s="55" customFormat="1" ht="7.5" customHeight="1" x14ac:dyDescent="0.2">
      <c r="A12" s="73"/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</row>
    <row r="13" spans="1:256" s="52" customFormat="1" x14ac:dyDescent="0.25">
      <c r="A13" s="60" t="s">
        <v>145</v>
      </c>
      <c r="B13" s="76" t="str">
        <f>B$4</f>
        <v>26-31-jul-24</v>
      </c>
      <c r="C13" s="64"/>
      <c r="D13" s="76">
        <f>D$4</f>
        <v>45505</v>
      </c>
      <c r="E13" s="64"/>
      <c r="F13" s="76">
        <f>F$4</f>
        <v>45536</v>
      </c>
      <c r="G13" s="64"/>
      <c r="H13" s="76">
        <f>H$4</f>
        <v>45566</v>
      </c>
      <c r="I13" s="64"/>
      <c r="J13" s="76">
        <f>J$4</f>
        <v>45597</v>
      </c>
      <c r="K13" s="64"/>
      <c r="L13" s="76">
        <f>L$4</f>
        <v>45627</v>
      </c>
      <c r="M13" s="64"/>
      <c r="N13" s="76">
        <f>N$4</f>
        <v>45658</v>
      </c>
      <c r="O13" s="64"/>
      <c r="P13" s="76">
        <f>P$4</f>
        <v>45689</v>
      </c>
      <c r="Q13" s="64"/>
      <c r="R13" s="76">
        <f>R$4</f>
        <v>45717</v>
      </c>
      <c r="S13" s="64"/>
      <c r="T13" s="76">
        <f>T$4</f>
        <v>45748</v>
      </c>
      <c r="U13" s="64"/>
      <c r="V13" s="76">
        <f>V$4</f>
        <v>45778</v>
      </c>
      <c r="W13" s="64"/>
      <c r="X13" s="76">
        <f>X$4</f>
        <v>45809</v>
      </c>
      <c r="Y13" s="64"/>
      <c r="Z13" s="76">
        <f>Z$4</f>
        <v>45839</v>
      </c>
      <c r="AA13" s="64"/>
      <c r="AB13" s="76">
        <f>AB$4</f>
        <v>45870</v>
      </c>
      <c r="AC13" s="64"/>
      <c r="AD13" s="76">
        <f>AD$4</f>
        <v>45901</v>
      </c>
      <c r="AE13" s="64"/>
      <c r="AF13" s="76">
        <f>AF$4</f>
        <v>45931</v>
      </c>
      <c r="AG13" s="64"/>
      <c r="AH13" s="76">
        <f>AH$4</f>
        <v>45962</v>
      </c>
      <c r="AI13" s="64"/>
      <c r="AJ13" s="76">
        <f>AJ$4</f>
        <v>45992</v>
      </c>
      <c r="AK13" s="64"/>
    </row>
    <row r="14" spans="1:256" s="52" customFormat="1" x14ac:dyDescent="0.25">
      <c r="A14" s="77" t="s">
        <v>146</v>
      </c>
      <c r="B14" s="76" t="s">
        <v>147</v>
      </c>
      <c r="C14" s="64" t="s">
        <v>148</v>
      </c>
      <c r="D14" s="76" t="s">
        <v>147</v>
      </c>
      <c r="E14" s="64" t="s">
        <v>148</v>
      </c>
      <c r="F14" s="76" t="s">
        <v>147</v>
      </c>
      <c r="G14" s="64" t="s">
        <v>148</v>
      </c>
      <c r="H14" s="76" t="s">
        <v>147</v>
      </c>
      <c r="I14" s="64" t="s">
        <v>148</v>
      </c>
      <c r="J14" s="76" t="s">
        <v>147</v>
      </c>
      <c r="K14" s="64" t="s">
        <v>148</v>
      </c>
      <c r="L14" s="76" t="s">
        <v>147</v>
      </c>
      <c r="M14" s="64" t="s">
        <v>148</v>
      </c>
      <c r="N14" s="76" t="s">
        <v>147</v>
      </c>
      <c r="O14" s="64" t="s">
        <v>148</v>
      </c>
      <c r="P14" s="76" t="s">
        <v>147</v>
      </c>
      <c r="Q14" s="64" t="s">
        <v>148</v>
      </c>
      <c r="R14" s="76" t="s">
        <v>147</v>
      </c>
      <c r="S14" s="64" t="s">
        <v>148</v>
      </c>
      <c r="T14" s="76" t="s">
        <v>147</v>
      </c>
      <c r="U14" s="64" t="s">
        <v>148</v>
      </c>
      <c r="V14" s="76" t="s">
        <v>147</v>
      </c>
      <c r="W14" s="64" t="s">
        <v>148</v>
      </c>
      <c r="X14" s="76" t="s">
        <v>147</v>
      </c>
      <c r="Y14" s="64" t="s">
        <v>148</v>
      </c>
      <c r="Z14" s="76" t="s">
        <v>147</v>
      </c>
      <c r="AA14" s="64" t="s">
        <v>148</v>
      </c>
      <c r="AB14" s="76" t="s">
        <v>147</v>
      </c>
      <c r="AC14" s="64" t="s">
        <v>148</v>
      </c>
      <c r="AD14" s="76" t="s">
        <v>147</v>
      </c>
      <c r="AE14" s="64" t="s">
        <v>148</v>
      </c>
      <c r="AF14" s="76" t="s">
        <v>147</v>
      </c>
      <c r="AG14" s="64" t="s">
        <v>148</v>
      </c>
      <c r="AH14" s="76" t="s">
        <v>147</v>
      </c>
      <c r="AI14" s="64" t="s">
        <v>148</v>
      </c>
      <c r="AJ14" s="76" t="s">
        <v>147</v>
      </c>
      <c r="AK14" s="64" t="s">
        <v>148</v>
      </c>
    </row>
    <row r="15" spans="1:256" s="55" customFormat="1" x14ac:dyDescent="0.2">
      <c r="A15" s="65" t="s">
        <v>65</v>
      </c>
      <c r="B15" s="71">
        <v>0</v>
      </c>
      <c r="C15" s="72">
        <v>0</v>
      </c>
      <c r="D15" s="71">
        <v>0</v>
      </c>
      <c r="E15" s="72">
        <v>0</v>
      </c>
      <c r="F15" s="71">
        <v>0</v>
      </c>
      <c r="G15" s="72">
        <v>0</v>
      </c>
      <c r="H15" s="71"/>
      <c r="I15" s="72"/>
      <c r="J15" s="71"/>
      <c r="K15" s="72"/>
      <c r="L15" s="71"/>
      <c r="M15" s="72"/>
      <c r="N15" s="71"/>
      <c r="O15" s="72"/>
      <c r="P15" s="71"/>
      <c r="Q15" s="72"/>
      <c r="R15" s="71"/>
      <c r="S15" s="72"/>
      <c r="T15" s="71"/>
      <c r="U15" s="72"/>
      <c r="V15" s="71"/>
      <c r="W15" s="72"/>
      <c r="X15" s="71"/>
      <c r="Y15" s="72"/>
      <c r="Z15" s="71"/>
      <c r="AA15" s="72"/>
      <c r="AB15" s="71"/>
      <c r="AC15" s="72"/>
      <c r="AD15" s="71"/>
      <c r="AE15" s="72"/>
      <c r="AF15" s="71"/>
      <c r="AG15" s="72"/>
      <c r="AH15" s="71"/>
      <c r="AI15" s="72"/>
      <c r="AJ15" s="71"/>
      <c r="AK15" s="72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</row>
    <row r="16" spans="1:256" s="55" customFormat="1" x14ac:dyDescent="0.2">
      <c r="A16" s="65" t="s">
        <v>66</v>
      </c>
      <c r="B16" s="71">
        <v>0</v>
      </c>
      <c r="C16" s="72">
        <v>0</v>
      </c>
      <c r="D16" s="71">
        <v>0</v>
      </c>
      <c r="E16" s="72">
        <v>0</v>
      </c>
      <c r="F16" s="71">
        <v>0</v>
      </c>
      <c r="G16" s="72">
        <v>0</v>
      </c>
      <c r="H16" s="71"/>
      <c r="I16" s="72"/>
      <c r="J16" s="71"/>
      <c r="K16" s="72"/>
      <c r="L16" s="71"/>
      <c r="M16" s="72"/>
      <c r="N16" s="71"/>
      <c r="O16" s="72"/>
      <c r="P16" s="71"/>
      <c r="Q16" s="72"/>
      <c r="R16" s="71"/>
      <c r="S16" s="72"/>
      <c r="T16" s="71"/>
      <c r="U16" s="72"/>
      <c r="V16" s="71"/>
      <c r="W16" s="72"/>
      <c r="X16" s="71"/>
      <c r="Y16" s="72"/>
      <c r="Z16" s="71"/>
      <c r="AA16" s="72"/>
      <c r="AB16" s="71"/>
      <c r="AC16" s="72"/>
      <c r="AD16" s="71"/>
      <c r="AE16" s="72"/>
      <c r="AF16" s="71"/>
      <c r="AG16" s="72"/>
      <c r="AH16" s="71"/>
      <c r="AI16" s="72"/>
      <c r="AJ16" s="71"/>
      <c r="AK16" s="72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</row>
    <row r="17" spans="1:256" s="55" customFormat="1" x14ac:dyDescent="0.2">
      <c r="A17" s="65" t="s">
        <v>67</v>
      </c>
      <c r="B17" s="71">
        <v>0</v>
      </c>
      <c r="C17" s="72">
        <v>0</v>
      </c>
      <c r="D17" s="71">
        <v>0.42</v>
      </c>
      <c r="E17" s="72">
        <v>0</v>
      </c>
      <c r="F17" s="71">
        <v>0.48</v>
      </c>
      <c r="G17" s="72">
        <v>0.13</v>
      </c>
      <c r="H17" s="71"/>
      <c r="I17" s="72"/>
      <c r="J17" s="71"/>
      <c r="K17" s="72"/>
      <c r="L17" s="71"/>
      <c r="M17" s="72"/>
      <c r="N17" s="71"/>
      <c r="O17" s="72"/>
      <c r="P17" s="71"/>
      <c r="Q17" s="72"/>
      <c r="R17" s="71"/>
      <c r="S17" s="72"/>
      <c r="T17" s="71"/>
      <c r="U17" s="72"/>
      <c r="V17" s="71"/>
      <c r="W17" s="72"/>
      <c r="X17" s="71"/>
      <c r="Y17" s="72"/>
      <c r="Z17" s="71"/>
      <c r="AA17" s="72"/>
      <c r="AB17" s="71"/>
      <c r="AC17" s="72"/>
      <c r="AD17" s="71"/>
      <c r="AE17" s="72"/>
      <c r="AF17" s="71"/>
      <c r="AG17" s="72"/>
      <c r="AH17" s="71"/>
      <c r="AI17" s="72"/>
      <c r="AJ17" s="71"/>
      <c r="AK17" s="72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</row>
    <row r="18" spans="1:256" s="55" customFormat="1" x14ac:dyDescent="0.2">
      <c r="A18" s="65" t="s">
        <v>68</v>
      </c>
      <c r="B18" s="71">
        <v>0</v>
      </c>
      <c r="C18" s="72">
        <v>0</v>
      </c>
      <c r="D18" s="71">
        <v>0</v>
      </c>
      <c r="E18" s="72">
        <v>0</v>
      </c>
      <c r="F18" s="71">
        <v>0</v>
      </c>
      <c r="G18" s="72">
        <v>0</v>
      </c>
      <c r="H18" s="71"/>
      <c r="I18" s="72"/>
      <c r="J18" s="71"/>
      <c r="K18" s="72"/>
      <c r="L18" s="71"/>
      <c r="M18" s="72"/>
      <c r="N18" s="71"/>
      <c r="O18" s="72"/>
      <c r="P18" s="71"/>
      <c r="Q18" s="72"/>
      <c r="R18" s="71"/>
      <c r="S18" s="72"/>
      <c r="T18" s="71"/>
      <c r="U18" s="72"/>
      <c r="V18" s="71"/>
      <c r="W18" s="72"/>
      <c r="X18" s="71"/>
      <c r="Y18" s="72"/>
      <c r="Z18" s="71"/>
      <c r="AA18" s="72"/>
      <c r="AB18" s="71"/>
      <c r="AC18" s="72"/>
      <c r="AD18" s="71"/>
      <c r="AE18" s="72"/>
      <c r="AF18" s="71"/>
      <c r="AG18" s="72"/>
      <c r="AH18" s="71"/>
      <c r="AI18" s="72"/>
      <c r="AJ18" s="71"/>
      <c r="AK18" s="72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</row>
    <row r="19" spans="1:256" s="55" customFormat="1" x14ac:dyDescent="0.2">
      <c r="A19" s="65" t="s">
        <v>69</v>
      </c>
      <c r="B19" s="71">
        <v>0.67</v>
      </c>
      <c r="C19" s="72">
        <v>0</v>
      </c>
      <c r="D19" s="71">
        <v>0</v>
      </c>
      <c r="E19" s="72">
        <v>0</v>
      </c>
      <c r="F19" s="71">
        <v>0</v>
      </c>
      <c r="G19" s="72">
        <v>0</v>
      </c>
      <c r="H19" s="71"/>
      <c r="I19" s="72"/>
      <c r="J19" s="71"/>
      <c r="K19" s="72"/>
      <c r="L19" s="71"/>
      <c r="M19" s="72"/>
      <c r="N19" s="71"/>
      <c r="O19" s="72"/>
      <c r="P19" s="71"/>
      <c r="Q19" s="72"/>
      <c r="R19" s="71"/>
      <c r="S19" s="72"/>
      <c r="T19" s="71"/>
      <c r="U19" s="72"/>
      <c r="V19" s="71"/>
      <c r="W19" s="72"/>
      <c r="X19" s="71"/>
      <c r="Y19" s="72"/>
      <c r="Z19" s="71"/>
      <c r="AA19" s="72"/>
      <c r="AB19" s="71"/>
      <c r="AC19" s="72"/>
      <c r="AD19" s="71"/>
      <c r="AE19" s="72"/>
      <c r="AF19" s="71"/>
      <c r="AG19" s="72"/>
      <c r="AH19" s="71"/>
      <c r="AI19" s="72"/>
      <c r="AJ19" s="71"/>
      <c r="AK19" s="72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</row>
    <row r="20" spans="1:256" s="55" customFormat="1" x14ac:dyDescent="0.2">
      <c r="A20" s="65" t="s">
        <v>70</v>
      </c>
      <c r="B20" s="71">
        <v>0</v>
      </c>
      <c r="C20" s="72">
        <v>0</v>
      </c>
      <c r="D20" s="71">
        <v>0</v>
      </c>
      <c r="E20" s="72">
        <v>0.41</v>
      </c>
      <c r="F20" s="71">
        <v>0</v>
      </c>
      <c r="G20" s="72">
        <v>0</v>
      </c>
      <c r="H20" s="71"/>
      <c r="I20" s="72"/>
      <c r="J20" s="71"/>
      <c r="K20" s="72"/>
      <c r="L20" s="71"/>
      <c r="M20" s="72"/>
      <c r="N20" s="71"/>
      <c r="O20" s="72"/>
      <c r="P20" s="71"/>
      <c r="Q20" s="72"/>
      <c r="R20" s="71"/>
      <c r="S20" s="72"/>
      <c r="T20" s="71"/>
      <c r="U20" s="72"/>
      <c r="V20" s="71"/>
      <c r="W20" s="72"/>
      <c r="X20" s="71"/>
      <c r="Y20" s="72"/>
      <c r="Z20" s="71"/>
      <c r="AA20" s="72"/>
      <c r="AB20" s="71"/>
      <c r="AC20" s="72"/>
      <c r="AD20" s="71"/>
      <c r="AE20" s="72"/>
      <c r="AF20" s="71"/>
      <c r="AG20" s="72"/>
      <c r="AH20" s="71"/>
      <c r="AI20" s="72"/>
      <c r="AJ20" s="71"/>
      <c r="AK20" s="72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</row>
    <row r="21" spans="1:256" s="55" customFormat="1" x14ac:dyDescent="0.2">
      <c r="A21" s="65" t="s">
        <v>71</v>
      </c>
      <c r="B21" s="71">
        <v>0</v>
      </c>
      <c r="C21" s="72">
        <v>0</v>
      </c>
      <c r="D21" s="71">
        <v>0.2</v>
      </c>
      <c r="E21" s="72">
        <v>0</v>
      </c>
      <c r="F21" s="71">
        <v>0.08</v>
      </c>
      <c r="G21" s="72">
        <v>0</v>
      </c>
      <c r="H21" s="71"/>
      <c r="I21" s="72"/>
      <c r="J21" s="71"/>
      <c r="K21" s="72"/>
      <c r="L21" s="71"/>
      <c r="M21" s="72"/>
      <c r="N21" s="71"/>
      <c r="O21" s="72"/>
      <c r="P21" s="71"/>
      <c r="Q21" s="72"/>
      <c r="R21" s="71"/>
      <c r="S21" s="72"/>
      <c r="T21" s="71"/>
      <c r="U21" s="72"/>
      <c r="V21" s="71"/>
      <c r="W21" s="72"/>
      <c r="X21" s="71"/>
      <c r="Y21" s="72"/>
      <c r="Z21" s="71"/>
      <c r="AA21" s="72"/>
      <c r="AB21" s="71"/>
      <c r="AC21" s="72"/>
      <c r="AD21" s="71"/>
      <c r="AE21" s="72"/>
      <c r="AF21" s="71"/>
      <c r="AG21" s="72"/>
      <c r="AH21" s="71"/>
      <c r="AI21" s="72"/>
      <c r="AJ21" s="71"/>
      <c r="AK21" s="72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pans="1:256" s="55" customFormat="1" x14ac:dyDescent="0.2">
      <c r="A22" s="65" t="s">
        <v>72</v>
      </c>
      <c r="B22" s="71">
        <v>0.17</v>
      </c>
      <c r="C22" s="72">
        <v>0.3</v>
      </c>
      <c r="D22" s="71">
        <v>0.43</v>
      </c>
      <c r="E22" s="72">
        <v>0</v>
      </c>
      <c r="F22" s="71">
        <v>0</v>
      </c>
      <c r="G22" s="72">
        <v>0</v>
      </c>
      <c r="H22" s="71"/>
      <c r="I22" s="72"/>
      <c r="J22" s="71"/>
      <c r="K22" s="72"/>
      <c r="L22" s="71"/>
      <c r="M22" s="72"/>
      <c r="N22" s="71"/>
      <c r="O22" s="72"/>
      <c r="P22" s="71"/>
      <c r="Q22" s="72"/>
      <c r="R22" s="71"/>
      <c r="S22" s="72"/>
      <c r="T22" s="71"/>
      <c r="U22" s="72"/>
      <c r="V22" s="71"/>
      <c r="W22" s="72"/>
      <c r="X22" s="71"/>
      <c r="Y22" s="72"/>
      <c r="Z22" s="71"/>
      <c r="AA22" s="72"/>
      <c r="AB22" s="71"/>
      <c r="AC22" s="72"/>
      <c r="AD22" s="71"/>
      <c r="AE22" s="72"/>
      <c r="AF22" s="71"/>
      <c r="AG22" s="72"/>
      <c r="AH22" s="71"/>
      <c r="AI22" s="72"/>
      <c r="AJ22" s="71"/>
      <c r="AK22" s="72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</row>
    <row r="23" spans="1:256" s="55" customFormat="1" x14ac:dyDescent="0.2">
      <c r="A23" s="65" t="s">
        <v>73</v>
      </c>
      <c r="B23" s="71">
        <v>0</v>
      </c>
      <c r="C23" s="72">
        <v>0</v>
      </c>
      <c r="D23" s="71">
        <v>0.89</v>
      </c>
      <c r="E23" s="72">
        <v>0</v>
      </c>
      <c r="F23" s="71">
        <v>0.1</v>
      </c>
      <c r="G23" s="72">
        <v>0</v>
      </c>
      <c r="H23" s="71"/>
      <c r="I23" s="72"/>
      <c r="J23" s="71"/>
      <c r="K23" s="72"/>
      <c r="L23" s="71"/>
      <c r="M23" s="72"/>
      <c r="N23" s="71"/>
      <c r="O23" s="72"/>
      <c r="P23" s="71"/>
      <c r="Q23" s="72"/>
      <c r="R23" s="71"/>
      <c r="S23" s="72"/>
      <c r="T23" s="71"/>
      <c r="U23" s="72"/>
      <c r="V23" s="71"/>
      <c r="W23" s="72"/>
      <c r="X23" s="71"/>
      <c r="Y23" s="72"/>
      <c r="Z23" s="71"/>
      <c r="AA23" s="72"/>
      <c r="AB23" s="71"/>
      <c r="AC23" s="72"/>
      <c r="AD23" s="71"/>
      <c r="AE23" s="72"/>
      <c r="AF23" s="71"/>
      <c r="AG23" s="72"/>
      <c r="AH23" s="71"/>
      <c r="AI23" s="72"/>
      <c r="AJ23" s="71"/>
      <c r="AK23" s="72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</row>
    <row r="24" spans="1:256" s="55" customFormat="1" x14ac:dyDescent="0.2">
      <c r="A24" s="65" t="s">
        <v>74</v>
      </c>
      <c r="B24" s="71">
        <v>0</v>
      </c>
      <c r="C24" s="72">
        <v>0</v>
      </c>
      <c r="D24" s="71">
        <v>0</v>
      </c>
      <c r="E24" s="72">
        <v>0</v>
      </c>
      <c r="F24" s="71">
        <v>0</v>
      </c>
      <c r="G24" s="72">
        <v>0</v>
      </c>
      <c r="H24" s="71"/>
      <c r="I24" s="72"/>
      <c r="J24" s="71"/>
      <c r="K24" s="72"/>
      <c r="L24" s="71"/>
      <c r="M24" s="72"/>
      <c r="N24" s="71"/>
      <c r="O24" s="72"/>
      <c r="P24" s="71"/>
      <c r="Q24" s="72"/>
      <c r="R24" s="71"/>
      <c r="S24" s="72"/>
      <c r="T24" s="71"/>
      <c r="U24" s="72"/>
      <c r="V24" s="71"/>
      <c r="W24" s="72"/>
      <c r="X24" s="71"/>
      <c r="Y24" s="72"/>
      <c r="Z24" s="71"/>
      <c r="AA24" s="72"/>
      <c r="AB24" s="71"/>
      <c r="AC24" s="72"/>
      <c r="AD24" s="71"/>
      <c r="AE24" s="72"/>
      <c r="AF24" s="71"/>
      <c r="AG24" s="72"/>
      <c r="AH24" s="71"/>
      <c r="AI24" s="72"/>
      <c r="AJ24" s="71"/>
      <c r="AK24" s="72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</row>
    <row r="25" spans="1:256" s="55" customFormat="1" x14ac:dyDescent="0.2">
      <c r="A25" s="65" t="s">
        <v>149</v>
      </c>
      <c r="B25" s="71">
        <v>0</v>
      </c>
      <c r="C25" s="72">
        <v>0</v>
      </c>
      <c r="D25" s="71">
        <v>0</v>
      </c>
      <c r="E25" s="72">
        <v>0</v>
      </c>
      <c r="F25" s="71">
        <v>0</v>
      </c>
      <c r="G25" s="72">
        <v>0</v>
      </c>
      <c r="H25" s="71"/>
      <c r="I25" s="72"/>
      <c r="J25" s="71"/>
      <c r="K25" s="72"/>
      <c r="L25" s="71"/>
      <c r="M25" s="72"/>
      <c r="N25" s="71"/>
      <c r="O25" s="72"/>
      <c r="P25" s="71"/>
      <c r="Q25" s="72"/>
      <c r="R25" s="71"/>
      <c r="S25" s="72"/>
      <c r="T25" s="71"/>
      <c r="U25" s="72"/>
      <c r="V25" s="71"/>
      <c r="W25" s="72"/>
      <c r="X25" s="71"/>
      <c r="Y25" s="72"/>
      <c r="Z25" s="71"/>
      <c r="AA25" s="72"/>
      <c r="AB25" s="71"/>
      <c r="AC25" s="72"/>
      <c r="AD25" s="71"/>
      <c r="AE25" s="72"/>
      <c r="AF25" s="71"/>
      <c r="AG25" s="72"/>
      <c r="AH25" s="71"/>
      <c r="AI25" s="72"/>
      <c r="AJ25" s="71"/>
      <c r="AK25" s="72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</row>
    <row r="26" spans="1:256" s="55" customFormat="1" x14ac:dyDescent="0.2">
      <c r="A26" s="65" t="s">
        <v>75</v>
      </c>
      <c r="B26" s="71">
        <v>0</v>
      </c>
      <c r="C26" s="72">
        <v>0</v>
      </c>
      <c r="D26" s="71">
        <v>0</v>
      </c>
      <c r="E26" s="72">
        <v>0</v>
      </c>
      <c r="F26" s="71">
        <v>0</v>
      </c>
      <c r="G26" s="72">
        <v>0</v>
      </c>
      <c r="H26" s="71"/>
      <c r="I26" s="72"/>
      <c r="J26" s="71"/>
      <c r="K26" s="72"/>
      <c r="L26" s="71"/>
      <c r="M26" s="72"/>
      <c r="N26" s="71"/>
      <c r="O26" s="72"/>
      <c r="P26" s="71"/>
      <c r="Q26" s="72"/>
      <c r="R26" s="71"/>
      <c r="S26" s="72"/>
      <c r="T26" s="71"/>
      <c r="U26" s="72"/>
      <c r="V26" s="71"/>
      <c r="W26" s="72"/>
      <c r="X26" s="71"/>
      <c r="Y26" s="72"/>
      <c r="Z26" s="71"/>
      <c r="AA26" s="72"/>
      <c r="AB26" s="71"/>
      <c r="AC26" s="72"/>
      <c r="AD26" s="71"/>
      <c r="AE26" s="72"/>
      <c r="AF26" s="71"/>
      <c r="AG26" s="72"/>
      <c r="AH26" s="71"/>
      <c r="AI26" s="72"/>
      <c r="AJ26" s="71"/>
      <c r="AK26" s="72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</row>
    <row r="27" spans="1:256" s="55" customFormat="1" x14ac:dyDescent="0.2">
      <c r="A27" s="65" t="s">
        <v>77</v>
      </c>
      <c r="B27" s="71">
        <v>0</v>
      </c>
      <c r="C27" s="72">
        <v>0</v>
      </c>
      <c r="D27" s="71">
        <v>0</v>
      </c>
      <c r="E27" s="72">
        <v>0</v>
      </c>
      <c r="F27" s="71">
        <v>0</v>
      </c>
      <c r="G27" s="72">
        <v>0</v>
      </c>
      <c r="H27" s="71"/>
      <c r="I27" s="72"/>
      <c r="J27" s="71"/>
      <c r="K27" s="72"/>
      <c r="L27" s="71"/>
      <c r="M27" s="72"/>
      <c r="N27" s="71"/>
      <c r="O27" s="72"/>
      <c r="P27" s="71"/>
      <c r="Q27" s="72"/>
      <c r="R27" s="71"/>
      <c r="S27" s="72"/>
      <c r="T27" s="71"/>
      <c r="U27" s="72"/>
      <c r="V27" s="71"/>
      <c r="W27" s="72"/>
      <c r="X27" s="71"/>
      <c r="Y27" s="72"/>
      <c r="Z27" s="71"/>
      <c r="AA27" s="72"/>
      <c r="AB27" s="71"/>
      <c r="AC27" s="72"/>
      <c r="AD27" s="71"/>
      <c r="AE27" s="72"/>
      <c r="AF27" s="71"/>
      <c r="AG27" s="72"/>
      <c r="AH27" s="71"/>
      <c r="AI27" s="72"/>
      <c r="AJ27" s="71"/>
      <c r="AK27" s="72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</row>
    <row r="28" spans="1:256" s="55" customFormat="1" x14ac:dyDescent="0.2">
      <c r="A28" s="65" t="s">
        <v>78</v>
      </c>
      <c r="B28" s="71">
        <v>0.3</v>
      </c>
      <c r="C28" s="72">
        <v>0.5</v>
      </c>
      <c r="D28" s="71">
        <v>0.22</v>
      </c>
      <c r="E28" s="72">
        <v>0</v>
      </c>
      <c r="F28" s="71">
        <v>0.05</v>
      </c>
      <c r="G28" s="72">
        <v>0</v>
      </c>
      <c r="H28" s="71"/>
      <c r="I28" s="72"/>
      <c r="J28" s="71"/>
      <c r="K28" s="72"/>
      <c r="L28" s="71"/>
      <c r="M28" s="72"/>
      <c r="N28" s="71"/>
      <c r="O28" s="72"/>
      <c r="P28" s="71"/>
      <c r="Q28" s="72"/>
      <c r="R28" s="71"/>
      <c r="S28" s="72"/>
      <c r="T28" s="71"/>
      <c r="U28" s="72"/>
      <c r="V28" s="71"/>
      <c r="W28" s="72"/>
      <c r="X28" s="71"/>
      <c r="Y28" s="72"/>
      <c r="Z28" s="71"/>
      <c r="AA28" s="72"/>
      <c r="AB28" s="71"/>
      <c r="AC28" s="72"/>
      <c r="AD28" s="71"/>
      <c r="AE28" s="72"/>
      <c r="AF28" s="71"/>
      <c r="AG28" s="72"/>
      <c r="AH28" s="71"/>
      <c r="AI28" s="72"/>
      <c r="AJ28" s="71"/>
      <c r="AK28" s="72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</row>
    <row r="29" spans="1:256" s="55" customFormat="1" x14ac:dyDescent="0.2">
      <c r="A29" s="65" t="s">
        <v>150</v>
      </c>
      <c r="B29" s="71">
        <v>0.62</v>
      </c>
      <c r="C29" s="72">
        <v>0.2</v>
      </c>
      <c r="D29" s="71">
        <v>0</v>
      </c>
      <c r="E29" s="72">
        <v>0</v>
      </c>
      <c r="F29" s="71">
        <v>0</v>
      </c>
      <c r="G29" s="72">
        <v>0</v>
      </c>
      <c r="H29" s="71"/>
      <c r="I29" s="72"/>
      <c r="J29" s="71"/>
      <c r="K29" s="72"/>
      <c r="L29" s="71"/>
      <c r="M29" s="72"/>
      <c r="N29" s="71"/>
      <c r="O29" s="72"/>
      <c r="P29" s="71"/>
      <c r="Q29" s="72"/>
      <c r="R29" s="71"/>
      <c r="S29" s="72"/>
      <c r="T29" s="71"/>
      <c r="U29" s="72"/>
      <c r="V29" s="71"/>
      <c r="W29" s="72"/>
      <c r="X29" s="71"/>
      <c r="Y29" s="72"/>
      <c r="Z29" s="71"/>
      <c r="AA29" s="72"/>
      <c r="AB29" s="71"/>
      <c r="AC29" s="72"/>
      <c r="AD29" s="71"/>
      <c r="AE29" s="72"/>
      <c r="AF29" s="71"/>
      <c r="AG29" s="72"/>
      <c r="AH29" s="71"/>
      <c r="AI29" s="72"/>
      <c r="AJ29" s="71"/>
      <c r="AK29" s="72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pans="1:256" s="55" customFormat="1" x14ac:dyDescent="0.2">
      <c r="A30" s="65" t="s">
        <v>151</v>
      </c>
      <c r="B30" s="71">
        <v>0.5</v>
      </c>
      <c r="C30" s="72">
        <v>0.33</v>
      </c>
      <c r="D30" s="71">
        <v>0.24</v>
      </c>
      <c r="E30" s="72">
        <v>0</v>
      </c>
      <c r="F30" s="71">
        <v>0.09</v>
      </c>
      <c r="G30" s="72">
        <v>0</v>
      </c>
      <c r="H30" s="71"/>
      <c r="I30" s="72"/>
      <c r="J30" s="71"/>
      <c r="K30" s="72"/>
      <c r="L30" s="71"/>
      <c r="M30" s="72"/>
      <c r="N30" s="71"/>
      <c r="O30" s="72"/>
      <c r="P30" s="71"/>
      <c r="Q30" s="72"/>
      <c r="R30" s="71"/>
      <c r="S30" s="72"/>
      <c r="T30" s="71"/>
      <c r="U30" s="72"/>
      <c r="V30" s="71"/>
      <c r="W30" s="72"/>
      <c r="X30" s="71"/>
      <c r="Y30" s="72"/>
      <c r="Z30" s="71"/>
      <c r="AA30" s="72"/>
      <c r="AB30" s="71"/>
      <c r="AC30" s="72"/>
      <c r="AD30" s="71"/>
      <c r="AE30" s="72"/>
      <c r="AF30" s="71"/>
      <c r="AG30" s="72"/>
      <c r="AH30" s="71"/>
      <c r="AI30" s="72"/>
      <c r="AJ30" s="71"/>
      <c r="AK30" s="72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</row>
    <row r="31" spans="1:256" s="55" customFormat="1" x14ac:dyDescent="0.2">
      <c r="A31" s="65" t="s">
        <v>81</v>
      </c>
      <c r="B31" s="71">
        <v>0</v>
      </c>
      <c r="C31" s="72">
        <v>0</v>
      </c>
      <c r="D31" s="71">
        <v>0</v>
      </c>
      <c r="E31" s="72">
        <v>0</v>
      </c>
      <c r="F31" s="71">
        <v>0</v>
      </c>
      <c r="G31" s="72">
        <v>0</v>
      </c>
      <c r="H31" s="71"/>
      <c r="I31" s="72"/>
      <c r="J31" s="71"/>
      <c r="K31" s="72"/>
      <c r="L31" s="71"/>
      <c r="M31" s="72"/>
      <c r="N31" s="71"/>
      <c r="O31" s="72"/>
      <c r="P31" s="71"/>
      <c r="Q31" s="72"/>
      <c r="R31" s="71"/>
      <c r="S31" s="72"/>
      <c r="T31" s="71"/>
      <c r="U31" s="72"/>
      <c r="V31" s="71"/>
      <c r="W31" s="72"/>
      <c r="X31" s="71"/>
      <c r="Y31" s="72"/>
      <c r="Z31" s="71"/>
      <c r="AA31" s="72"/>
      <c r="AB31" s="71"/>
      <c r="AC31" s="72"/>
      <c r="AD31" s="71"/>
      <c r="AE31" s="72"/>
      <c r="AF31" s="71"/>
      <c r="AG31" s="72"/>
      <c r="AH31" s="71"/>
      <c r="AI31" s="72"/>
      <c r="AJ31" s="71"/>
      <c r="AK31" s="72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</row>
    <row r="32" spans="1:256" s="55" customFormat="1" x14ac:dyDescent="0.2">
      <c r="A32" s="65" t="s">
        <v>152</v>
      </c>
      <c r="B32" s="71">
        <v>1</v>
      </c>
      <c r="C32" s="72">
        <v>0</v>
      </c>
      <c r="D32" s="71">
        <v>0</v>
      </c>
      <c r="E32" s="72">
        <v>0</v>
      </c>
      <c r="F32" s="71">
        <v>0.1</v>
      </c>
      <c r="G32" s="72">
        <v>0</v>
      </c>
      <c r="H32" s="71"/>
      <c r="I32" s="72"/>
      <c r="J32" s="71"/>
      <c r="K32" s="72"/>
      <c r="L32" s="71"/>
      <c r="M32" s="72"/>
      <c r="N32" s="71"/>
      <c r="O32" s="72"/>
      <c r="P32" s="71"/>
      <c r="Q32" s="72"/>
      <c r="R32" s="71"/>
      <c r="S32" s="72"/>
      <c r="T32" s="71"/>
      <c r="U32" s="72"/>
      <c r="V32" s="71"/>
      <c r="W32" s="72"/>
      <c r="X32" s="71"/>
      <c r="Y32" s="72"/>
      <c r="Z32" s="71"/>
      <c r="AA32" s="72"/>
      <c r="AB32" s="71"/>
      <c r="AC32" s="72"/>
      <c r="AD32" s="71"/>
      <c r="AE32" s="72"/>
      <c r="AF32" s="71"/>
      <c r="AG32" s="72"/>
      <c r="AH32" s="71"/>
      <c r="AI32" s="72"/>
      <c r="AJ32" s="71"/>
      <c r="AK32" s="72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</row>
    <row r="33" spans="1:256" s="55" customFormat="1" x14ac:dyDescent="0.2">
      <c r="A33" s="65" t="s">
        <v>153</v>
      </c>
      <c r="B33" s="71">
        <v>0</v>
      </c>
      <c r="C33" s="72">
        <v>0</v>
      </c>
      <c r="D33" s="71">
        <v>0</v>
      </c>
      <c r="E33" s="72">
        <v>0</v>
      </c>
      <c r="F33" s="71">
        <v>0.2</v>
      </c>
      <c r="G33" s="72">
        <v>0</v>
      </c>
      <c r="H33" s="71"/>
      <c r="I33" s="72"/>
      <c r="J33" s="71"/>
      <c r="K33" s="72"/>
      <c r="L33" s="71"/>
      <c r="M33" s="72"/>
      <c r="N33" s="71"/>
      <c r="O33" s="72"/>
      <c r="P33" s="71"/>
      <c r="Q33" s="72"/>
      <c r="R33" s="71"/>
      <c r="S33" s="72"/>
      <c r="T33" s="71"/>
      <c r="U33" s="72"/>
      <c r="V33" s="71"/>
      <c r="W33" s="72"/>
      <c r="X33" s="71"/>
      <c r="Y33" s="72"/>
      <c r="Z33" s="71"/>
      <c r="AA33" s="72"/>
      <c r="AB33" s="71"/>
      <c r="AC33" s="72"/>
      <c r="AD33" s="71"/>
      <c r="AE33" s="72"/>
      <c r="AF33" s="71"/>
      <c r="AG33" s="72"/>
      <c r="AH33" s="71"/>
      <c r="AI33" s="72"/>
      <c r="AJ33" s="71"/>
      <c r="AK33" s="72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</row>
    <row r="34" spans="1:256" s="55" customFormat="1" x14ac:dyDescent="0.2">
      <c r="A34" s="65" t="s">
        <v>84</v>
      </c>
      <c r="B34" s="71">
        <v>0.54</v>
      </c>
      <c r="C34" s="72">
        <v>0</v>
      </c>
      <c r="D34" s="71">
        <v>0.08</v>
      </c>
      <c r="E34" s="72">
        <v>0</v>
      </c>
      <c r="F34" s="71">
        <v>0</v>
      </c>
      <c r="G34" s="72">
        <v>0</v>
      </c>
      <c r="H34" s="71"/>
      <c r="I34" s="72"/>
      <c r="J34" s="71"/>
      <c r="K34" s="72"/>
      <c r="L34" s="71"/>
      <c r="M34" s="72"/>
      <c r="N34" s="71"/>
      <c r="O34" s="72"/>
      <c r="P34" s="71"/>
      <c r="Q34" s="72"/>
      <c r="R34" s="71"/>
      <c r="S34" s="72"/>
      <c r="T34" s="71"/>
      <c r="U34" s="72"/>
      <c r="V34" s="71"/>
      <c r="W34" s="72"/>
      <c r="X34" s="71"/>
      <c r="Y34" s="72"/>
      <c r="Z34" s="71"/>
      <c r="AA34" s="72"/>
      <c r="AB34" s="71"/>
      <c r="AC34" s="72"/>
      <c r="AD34" s="71"/>
      <c r="AE34" s="72"/>
      <c r="AF34" s="71"/>
      <c r="AG34" s="72"/>
      <c r="AH34" s="71"/>
      <c r="AI34" s="72"/>
      <c r="AJ34" s="71"/>
      <c r="AK34" s="72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s="55" customFormat="1" x14ac:dyDescent="0.2">
      <c r="A35" s="65" t="s">
        <v>154</v>
      </c>
      <c r="B35" s="71">
        <v>0.63</v>
      </c>
      <c r="C35" s="72">
        <v>0.27</v>
      </c>
      <c r="D35" s="71">
        <v>0</v>
      </c>
      <c r="E35" s="72">
        <v>0</v>
      </c>
      <c r="F35" s="71">
        <v>0</v>
      </c>
      <c r="G35" s="72">
        <v>0</v>
      </c>
      <c r="H35" s="71"/>
      <c r="I35" s="72"/>
      <c r="J35" s="71"/>
      <c r="K35" s="72"/>
      <c r="L35" s="71"/>
      <c r="M35" s="72"/>
      <c r="N35" s="71"/>
      <c r="O35" s="72"/>
      <c r="P35" s="71"/>
      <c r="Q35" s="72"/>
      <c r="R35" s="71"/>
      <c r="S35" s="72"/>
      <c r="T35" s="71"/>
      <c r="U35" s="72"/>
      <c r="V35" s="71"/>
      <c r="W35" s="72"/>
      <c r="X35" s="71"/>
      <c r="Y35" s="72"/>
      <c r="Z35" s="71"/>
      <c r="AA35" s="72"/>
      <c r="AB35" s="71"/>
      <c r="AC35" s="72"/>
      <c r="AD35" s="71"/>
      <c r="AE35" s="72"/>
      <c r="AF35" s="71"/>
      <c r="AG35" s="72"/>
      <c r="AH35" s="71"/>
      <c r="AI35" s="72"/>
      <c r="AJ35" s="71"/>
      <c r="AK35" s="72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</row>
    <row r="36" spans="1:256" s="55" customFormat="1" x14ac:dyDescent="0.2">
      <c r="A36" s="65" t="s">
        <v>86</v>
      </c>
      <c r="B36" s="71">
        <v>0</v>
      </c>
      <c r="C36" s="72">
        <v>0</v>
      </c>
      <c r="D36" s="71">
        <v>0.21</v>
      </c>
      <c r="E36" s="72">
        <v>0</v>
      </c>
      <c r="F36" s="71">
        <v>0.14000000000000001</v>
      </c>
      <c r="G36" s="72">
        <v>0</v>
      </c>
      <c r="H36" s="71"/>
      <c r="I36" s="72"/>
      <c r="J36" s="71"/>
      <c r="K36" s="72"/>
      <c r="L36" s="71"/>
      <c r="M36" s="72"/>
      <c r="N36" s="71"/>
      <c r="O36" s="72"/>
      <c r="P36" s="71"/>
      <c r="Q36" s="72"/>
      <c r="R36" s="71"/>
      <c r="S36" s="72"/>
      <c r="T36" s="71"/>
      <c r="U36" s="72"/>
      <c r="V36" s="71"/>
      <c r="W36" s="72"/>
      <c r="X36" s="71"/>
      <c r="Y36" s="72"/>
      <c r="Z36" s="71"/>
      <c r="AA36" s="72"/>
      <c r="AB36" s="71"/>
      <c r="AC36" s="72"/>
      <c r="AD36" s="71"/>
      <c r="AE36" s="72"/>
      <c r="AF36" s="71"/>
      <c r="AG36" s="72"/>
      <c r="AH36" s="71"/>
      <c r="AI36" s="72"/>
      <c r="AJ36" s="71"/>
      <c r="AK36" s="72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s="55" customFormat="1" x14ac:dyDescent="0.2">
      <c r="A37" s="65" t="s">
        <v>155</v>
      </c>
      <c r="B37" s="71">
        <v>0.3</v>
      </c>
      <c r="C37" s="72">
        <v>0</v>
      </c>
      <c r="D37" s="71">
        <v>0</v>
      </c>
      <c r="E37" s="72">
        <v>0</v>
      </c>
      <c r="F37" s="71">
        <v>0</v>
      </c>
      <c r="G37" s="72">
        <v>0</v>
      </c>
      <c r="H37" s="71"/>
      <c r="I37" s="72"/>
      <c r="J37" s="71"/>
      <c r="K37" s="72"/>
      <c r="L37" s="71"/>
      <c r="M37" s="72"/>
      <c r="N37" s="71"/>
      <c r="O37" s="72"/>
      <c r="P37" s="71"/>
      <c r="Q37" s="72"/>
      <c r="R37" s="71"/>
      <c r="S37" s="72"/>
      <c r="T37" s="71"/>
      <c r="U37" s="72"/>
      <c r="V37" s="71"/>
      <c r="W37" s="72"/>
      <c r="X37" s="71"/>
      <c r="Y37" s="72"/>
      <c r="Z37" s="71"/>
      <c r="AA37" s="72"/>
      <c r="AB37" s="71"/>
      <c r="AC37" s="72"/>
      <c r="AD37" s="71"/>
      <c r="AE37" s="72"/>
      <c r="AF37" s="71"/>
      <c r="AG37" s="72"/>
      <c r="AH37" s="71"/>
      <c r="AI37" s="72"/>
      <c r="AJ37" s="71"/>
      <c r="AK37" s="72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</row>
    <row r="38" spans="1:256" s="55" customFormat="1" x14ac:dyDescent="0.2">
      <c r="A38" s="65" t="s">
        <v>156</v>
      </c>
      <c r="B38" s="71">
        <v>0</v>
      </c>
      <c r="C38" s="72">
        <v>0</v>
      </c>
      <c r="D38" s="71">
        <v>0.01</v>
      </c>
      <c r="E38" s="72">
        <v>0</v>
      </c>
      <c r="F38" s="71">
        <v>0.04</v>
      </c>
      <c r="G38" s="72">
        <v>0</v>
      </c>
      <c r="H38" s="71"/>
      <c r="I38" s="72"/>
      <c r="J38" s="71"/>
      <c r="K38" s="72"/>
      <c r="L38" s="71"/>
      <c r="M38" s="72"/>
      <c r="N38" s="71"/>
      <c r="O38" s="72"/>
      <c r="P38" s="71"/>
      <c r="Q38" s="72"/>
      <c r="R38" s="71"/>
      <c r="S38" s="72"/>
      <c r="T38" s="71"/>
      <c r="U38" s="72"/>
      <c r="V38" s="71"/>
      <c r="W38" s="72"/>
      <c r="X38" s="71"/>
      <c r="Y38" s="72"/>
      <c r="Z38" s="71"/>
      <c r="AA38" s="72"/>
      <c r="AB38" s="71"/>
      <c r="AC38" s="72"/>
      <c r="AD38" s="71"/>
      <c r="AE38" s="72"/>
      <c r="AF38" s="71"/>
      <c r="AG38" s="72"/>
      <c r="AH38" s="71"/>
      <c r="AI38" s="72"/>
      <c r="AJ38" s="71"/>
      <c r="AK38" s="72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s="55" customFormat="1" x14ac:dyDescent="0.2">
      <c r="A39" s="65" t="s">
        <v>89</v>
      </c>
      <c r="B39" s="71">
        <v>0</v>
      </c>
      <c r="C39" s="72">
        <v>0</v>
      </c>
      <c r="D39" s="71">
        <v>0.92</v>
      </c>
      <c r="E39" s="72">
        <v>0</v>
      </c>
      <c r="F39" s="71">
        <v>0.9</v>
      </c>
      <c r="G39" s="72">
        <v>0</v>
      </c>
      <c r="H39" s="71"/>
      <c r="I39" s="72"/>
      <c r="J39" s="71"/>
      <c r="K39" s="72"/>
      <c r="L39" s="71"/>
      <c r="M39" s="72"/>
      <c r="N39" s="71"/>
      <c r="O39" s="72"/>
      <c r="P39" s="71"/>
      <c r="Q39" s="72"/>
      <c r="R39" s="71"/>
      <c r="S39" s="72"/>
      <c r="T39" s="71"/>
      <c r="U39" s="72"/>
      <c r="V39" s="71"/>
      <c r="W39" s="72"/>
      <c r="X39" s="71"/>
      <c r="Y39" s="72"/>
      <c r="Z39" s="71"/>
      <c r="AA39" s="72"/>
      <c r="AB39" s="71"/>
      <c r="AC39" s="72"/>
      <c r="AD39" s="71"/>
      <c r="AE39" s="72"/>
      <c r="AF39" s="71"/>
      <c r="AG39" s="72"/>
      <c r="AH39" s="71"/>
      <c r="AI39" s="72"/>
      <c r="AJ39" s="71"/>
      <c r="AK39" s="72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  <c r="IV39" s="54"/>
    </row>
    <row r="40" spans="1:256" s="55" customFormat="1" x14ac:dyDescent="0.2">
      <c r="A40" s="65" t="s">
        <v>90</v>
      </c>
      <c r="B40" s="71">
        <v>0</v>
      </c>
      <c r="C40" s="72">
        <v>0</v>
      </c>
      <c r="D40" s="71">
        <v>0</v>
      </c>
      <c r="E40" s="72">
        <v>0</v>
      </c>
      <c r="F40" s="71">
        <v>0</v>
      </c>
      <c r="G40" s="72">
        <v>0</v>
      </c>
      <c r="H40" s="71"/>
      <c r="I40" s="72"/>
      <c r="J40" s="71"/>
      <c r="K40" s="72"/>
      <c r="L40" s="71"/>
      <c r="M40" s="72"/>
      <c r="N40" s="71"/>
      <c r="O40" s="72"/>
      <c r="P40" s="71"/>
      <c r="Q40" s="72"/>
      <c r="R40" s="71"/>
      <c r="S40" s="72"/>
      <c r="T40" s="71"/>
      <c r="U40" s="72"/>
      <c r="V40" s="71"/>
      <c r="W40" s="72"/>
      <c r="X40" s="71"/>
      <c r="Y40" s="72"/>
      <c r="Z40" s="71"/>
      <c r="AA40" s="72"/>
      <c r="AB40" s="71"/>
      <c r="AC40" s="72"/>
      <c r="AD40" s="71"/>
      <c r="AE40" s="72"/>
      <c r="AF40" s="71"/>
      <c r="AG40" s="72"/>
      <c r="AH40" s="71"/>
      <c r="AI40" s="72"/>
      <c r="AJ40" s="71"/>
      <c r="AK40" s="72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s="82" customFormat="1" x14ac:dyDescent="0.2">
      <c r="A41" s="78" t="s">
        <v>8</v>
      </c>
      <c r="B41" s="79">
        <v>0.42</v>
      </c>
      <c r="C41" s="80">
        <v>0.12</v>
      </c>
      <c r="D41" s="79">
        <v>0.08</v>
      </c>
      <c r="E41" s="80">
        <v>0.04</v>
      </c>
      <c r="F41" s="79">
        <v>0</v>
      </c>
      <c r="G41" s="80">
        <v>1.4E-3</v>
      </c>
      <c r="H41" s="79"/>
      <c r="I41" s="80"/>
      <c r="J41" s="79"/>
      <c r="K41" s="80"/>
      <c r="L41" s="79"/>
      <c r="M41" s="80"/>
      <c r="N41" s="79"/>
      <c r="O41" s="80"/>
      <c r="P41" s="79"/>
      <c r="Q41" s="80"/>
      <c r="R41" s="79"/>
      <c r="S41" s="80"/>
      <c r="T41" s="79"/>
      <c r="U41" s="80"/>
      <c r="V41" s="79"/>
      <c r="W41" s="80"/>
      <c r="X41" s="79"/>
      <c r="Y41" s="80"/>
      <c r="Z41" s="79"/>
      <c r="AA41" s="80"/>
      <c r="AB41" s="79"/>
      <c r="AC41" s="80"/>
      <c r="AD41" s="79"/>
      <c r="AE41" s="80"/>
      <c r="AF41" s="79"/>
      <c r="AG41" s="80"/>
      <c r="AH41" s="79"/>
      <c r="AI41" s="80"/>
      <c r="AJ41" s="79"/>
      <c r="AK41" s="80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  <c r="IQ41" s="81"/>
      <c r="IR41" s="81"/>
      <c r="IS41" s="81"/>
      <c r="IT41" s="81"/>
      <c r="IU41" s="81"/>
      <c r="IV41" s="81"/>
    </row>
    <row r="42" spans="1:256" s="55" customFormat="1" ht="7.5" customHeight="1" x14ac:dyDescent="0.2">
      <c r="A42" s="73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s="55" customFormat="1" x14ac:dyDescent="0.2">
      <c r="A43" s="60" t="s">
        <v>157</v>
      </c>
      <c r="B43" s="76" t="str">
        <f>B$4</f>
        <v>26-31-jul-24</v>
      </c>
      <c r="C43" s="64"/>
      <c r="D43" s="76">
        <f>D$4</f>
        <v>45505</v>
      </c>
      <c r="E43" s="64"/>
      <c r="F43" s="76">
        <f>F$4</f>
        <v>45536</v>
      </c>
      <c r="G43" s="64"/>
      <c r="H43" s="76">
        <f>H$4</f>
        <v>45566</v>
      </c>
      <c r="I43" s="64"/>
      <c r="J43" s="76">
        <f>J$4</f>
        <v>45597</v>
      </c>
      <c r="K43" s="64"/>
      <c r="L43" s="76">
        <f>L$4</f>
        <v>45627</v>
      </c>
      <c r="M43" s="64"/>
      <c r="N43" s="76">
        <f>N$4</f>
        <v>45658</v>
      </c>
      <c r="O43" s="64"/>
      <c r="P43" s="76">
        <f>P$4</f>
        <v>45689</v>
      </c>
      <c r="Q43" s="64"/>
      <c r="R43" s="76">
        <f>R$4</f>
        <v>45717</v>
      </c>
      <c r="S43" s="64"/>
      <c r="T43" s="76">
        <f>T$4</f>
        <v>45748</v>
      </c>
      <c r="U43" s="64"/>
      <c r="V43" s="76">
        <f>V$4</f>
        <v>45778</v>
      </c>
      <c r="W43" s="64"/>
      <c r="X43" s="76">
        <f>X$4</f>
        <v>45809</v>
      </c>
      <c r="Y43" s="64"/>
      <c r="Z43" s="76">
        <f>Z$4</f>
        <v>45839</v>
      </c>
      <c r="AA43" s="64"/>
      <c r="AB43" s="76">
        <f>AB$4</f>
        <v>45870</v>
      </c>
      <c r="AC43" s="64"/>
      <c r="AD43" s="76">
        <f>AD$4</f>
        <v>45901</v>
      </c>
      <c r="AE43" s="64"/>
      <c r="AF43" s="76">
        <f>AF$4</f>
        <v>45931</v>
      </c>
      <c r="AG43" s="64"/>
      <c r="AH43" s="76">
        <f>AH$4</f>
        <v>45962</v>
      </c>
      <c r="AI43" s="64"/>
      <c r="AJ43" s="76">
        <f>AJ$4</f>
        <v>45992</v>
      </c>
      <c r="AK43" s="64"/>
      <c r="AL43" s="52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  <c r="IV43" s="54"/>
    </row>
    <row r="44" spans="1:256" s="55" customFormat="1" x14ac:dyDescent="0.2">
      <c r="A44" s="77" t="s">
        <v>158</v>
      </c>
      <c r="B44" s="76" t="s">
        <v>159</v>
      </c>
      <c r="C44" s="64" t="s">
        <v>160</v>
      </c>
      <c r="D44" s="76" t="s">
        <v>159</v>
      </c>
      <c r="E44" s="64" t="s">
        <v>160</v>
      </c>
      <c r="F44" s="76" t="s">
        <v>159</v>
      </c>
      <c r="G44" s="64" t="s">
        <v>160</v>
      </c>
      <c r="H44" s="76" t="s">
        <v>159</v>
      </c>
      <c r="I44" s="64" t="s">
        <v>160</v>
      </c>
      <c r="J44" s="76" t="s">
        <v>159</v>
      </c>
      <c r="K44" s="64" t="s">
        <v>160</v>
      </c>
      <c r="L44" s="76" t="s">
        <v>159</v>
      </c>
      <c r="M44" s="64" t="s">
        <v>160</v>
      </c>
      <c r="N44" s="76" t="s">
        <v>159</v>
      </c>
      <c r="O44" s="64" t="s">
        <v>160</v>
      </c>
      <c r="P44" s="76" t="s">
        <v>159</v>
      </c>
      <c r="Q44" s="64" t="s">
        <v>160</v>
      </c>
      <c r="R44" s="76" t="s">
        <v>159</v>
      </c>
      <c r="S44" s="64" t="s">
        <v>160</v>
      </c>
      <c r="T44" s="76" t="s">
        <v>159</v>
      </c>
      <c r="U44" s="64" t="s">
        <v>160</v>
      </c>
      <c r="V44" s="76" t="s">
        <v>159</v>
      </c>
      <c r="W44" s="64" t="s">
        <v>160</v>
      </c>
      <c r="X44" s="76" t="s">
        <v>159</v>
      </c>
      <c r="Y44" s="64" t="s">
        <v>160</v>
      </c>
      <c r="Z44" s="76" t="s">
        <v>159</v>
      </c>
      <c r="AA44" s="64" t="s">
        <v>160</v>
      </c>
      <c r="AB44" s="76" t="s">
        <v>159</v>
      </c>
      <c r="AC44" s="64" t="s">
        <v>160</v>
      </c>
      <c r="AD44" s="76" t="s">
        <v>159</v>
      </c>
      <c r="AE44" s="64" t="s">
        <v>160</v>
      </c>
      <c r="AF44" s="76" t="s">
        <v>159</v>
      </c>
      <c r="AG44" s="64" t="s">
        <v>160</v>
      </c>
      <c r="AH44" s="76" t="s">
        <v>159</v>
      </c>
      <c r="AI44" s="64" t="s">
        <v>160</v>
      </c>
      <c r="AJ44" s="76" t="s">
        <v>159</v>
      </c>
      <c r="AK44" s="64" t="s">
        <v>160</v>
      </c>
      <c r="AL44" s="52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s="55" customFormat="1" x14ac:dyDescent="0.2">
      <c r="A45" s="65" t="s">
        <v>34</v>
      </c>
      <c r="B45" s="71">
        <v>0</v>
      </c>
      <c r="C45" s="72">
        <v>0</v>
      </c>
      <c r="D45" s="71">
        <v>0.02</v>
      </c>
      <c r="E45" s="72" t="s">
        <v>161</v>
      </c>
      <c r="F45" s="71">
        <v>2.8E-3</v>
      </c>
      <c r="G45" s="72" t="s">
        <v>161</v>
      </c>
      <c r="H45" s="71"/>
      <c r="I45" s="72"/>
      <c r="J45" s="71"/>
      <c r="K45" s="72"/>
      <c r="L45" s="71"/>
      <c r="M45" s="72"/>
      <c r="N45" s="71"/>
      <c r="O45" s="72"/>
      <c r="P45" s="71"/>
      <c r="Q45" s="72"/>
      <c r="R45" s="71"/>
      <c r="S45" s="72"/>
      <c r="T45" s="71"/>
      <c r="U45" s="72"/>
      <c r="V45" s="71"/>
      <c r="W45" s="72"/>
      <c r="X45" s="71"/>
      <c r="Y45" s="72"/>
      <c r="Z45" s="71"/>
      <c r="AA45" s="72"/>
      <c r="AB45" s="71"/>
      <c r="AC45" s="72"/>
      <c r="AD45" s="71"/>
      <c r="AE45" s="72"/>
      <c r="AF45" s="71"/>
      <c r="AG45" s="72"/>
      <c r="AH45" s="71"/>
      <c r="AI45" s="72"/>
      <c r="AJ45" s="71"/>
      <c r="AK45" s="72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  <c r="IV45" s="54"/>
    </row>
    <row r="46" spans="1:256" s="55" customFormat="1" x14ac:dyDescent="0.2">
      <c r="A46" s="65" t="s">
        <v>162</v>
      </c>
      <c r="B46" s="71">
        <v>0.01</v>
      </c>
      <c r="C46" s="72">
        <v>0</v>
      </c>
      <c r="D46" s="71">
        <v>0.03</v>
      </c>
      <c r="E46" s="72" t="s">
        <v>161</v>
      </c>
      <c r="F46" s="71">
        <v>4.0000000000000001E-3</v>
      </c>
      <c r="G46" s="72" t="s">
        <v>161</v>
      </c>
      <c r="H46" s="71"/>
      <c r="I46" s="72"/>
      <c r="J46" s="71"/>
      <c r="K46" s="72"/>
      <c r="L46" s="71"/>
      <c r="M46" s="72"/>
      <c r="N46" s="71"/>
      <c r="O46" s="72"/>
      <c r="P46" s="71"/>
      <c r="Q46" s="72"/>
      <c r="R46" s="71"/>
      <c r="S46" s="72"/>
      <c r="T46" s="71"/>
      <c r="U46" s="72"/>
      <c r="V46" s="71"/>
      <c r="W46" s="72"/>
      <c r="X46" s="71"/>
      <c r="Y46" s="72"/>
      <c r="Z46" s="71"/>
      <c r="AA46" s="72"/>
      <c r="AB46" s="71"/>
      <c r="AC46" s="72"/>
      <c r="AD46" s="71"/>
      <c r="AE46" s="72"/>
      <c r="AF46" s="71"/>
      <c r="AG46" s="72"/>
      <c r="AH46" s="71"/>
      <c r="AI46" s="72"/>
      <c r="AJ46" s="71"/>
      <c r="AK46" s="72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s="55" customFormat="1" x14ac:dyDescent="0.2">
      <c r="A47" s="65" t="s">
        <v>163</v>
      </c>
      <c r="B47" s="71">
        <v>0</v>
      </c>
      <c r="C47" s="72">
        <v>0</v>
      </c>
      <c r="D47" s="71">
        <v>0</v>
      </c>
      <c r="E47" s="72" t="s">
        <v>161</v>
      </c>
      <c r="F47" s="71">
        <v>0</v>
      </c>
      <c r="G47" s="72" t="s">
        <v>161</v>
      </c>
      <c r="H47" s="71"/>
      <c r="I47" s="72"/>
      <c r="J47" s="71"/>
      <c r="K47" s="72"/>
      <c r="L47" s="71"/>
      <c r="M47" s="72"/>
      <c r="N47" s="71"/>
      <c r="O47" s="72"/>
      <c r="P47" s="71"/>
      <c r="Q47" s="72"/>
      <c r="R47" s="71"/>
      <c r="S47" s="72"/>
      <c r="T47" s="71"/>
      <c r="U47" s="72"/>
      <c r="V47" s="71"/>
      <c r="W47" s="72"/>
      <c r="X47" s="71"/>
      <c r="Y47" s="72"/>
      <c r="Z47" s="71"/>
      <c r="AA47" s="72"/>
      <c r="AB47" s="71"/>
      <c r="AC47" s="72"/>
      <c r="AD47" s="71"/>
      <c r="AE47" s="72"/>
      <c r="AF47" s="71"/>
      <c r="AG47" s="72"/>
      <c r="AH47" s="71"/>
      <c r="AI47" s="72"/>
      <c r="AJ47" s="71"/>
      <c r="AK47" s="72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</row>
    <row r="48" spans="1:256" s="55" customFormat="1" x14ac:dyDescent="0.2">
      <c r="A48" s="65" t="s">
        <v>38</v>
      </c>
      <c r="B48" s="71">
        <v>0</v>
      </c>
      <c r="C48" s="72">
        <v>0</v>
      </c>
      <c r="D48" s="71">
        <v>0</v>
      </c>
      <c r="E48" s="72" t="s">
        <v>161</v>
      </c>
      <c r="F48" s="71">
        <v>0</v>
      </c>
      <c r="G48" s="72" t="s">
        <v>161</v>
      </c>
      <c r="H48" s="71"/>
      <c r="I48" s="72"/>
      <c r="J48" s="71"/>
      <c r="K48" s="72"/>
      <c r="L48" s="71"/>
      <c r="M48" s="72"/>
      <c r="N48" s="71"/>
      <c r="O48" s="72"/>
      <c r="P48" s="71"/>
      <c r="Q48" s="72"/>
      <c r="R48" s="71"/>
      <c r="S48" s="72"/>
      <c r="T48" s="71"/>
      <c r="U48" s="72"/>
      <c r="V48" s="71"/>
      <c r="W48" s="72"/>
      <c r="X48" s="71"/>
      <c r="Y48" s="72"/>
      <c r="Z48" s="71"/>
      <c r="AA48" s="72"/>
      <c r="AB48" s="71"/>
      <c r="AC48" s="72"/>
      <c r="AD48" s="71"/>
      <c r="AE48" s="72"/>
      <c r="AF48" s="71"/>
      <c r="AG48" s="72"/>
      <c r="AH48" s="71"/>
      <c r="AI48" s="72"/>
      <c r="AJ48" s="71"/>
      <c r="AK48" s="72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</row>
    <row r="49" spans="1:256" x14ac:dyDescent="0.25">
      <c r="A49" s="65" t="s">
        <v>36</v>
      </c>
      <c r="B49" s="71">
        <v>0</v>
      </c>
      <c r="C49" s="72">
        <v>0</v>
      </c>
      <c r="D49" s="71">
        <v>0</v>
      </c>
      <c r="E49" s="72" t="s">
        <v>161</v>
      </c>
      <c r="F49" s="71">
        <v>8.0000000000000004E-4</v>
      </c>
      <c r="G49" s="72" t="s">
        <v>161</v>
      </c>
      <c r="H49" s="71"/>
      <c r="I49" s="72"/>
      <c r="J49" s="71"/>
      <c r="K49" s="72"/>
      <c r="L49" s="71"/>
      <c r="M49" s="72"/>
      <c r="N49" s="71"/>
      <c r="O49" s="72"/>
      <c r="P49" s="71"/>
      <c r="Q49" s="72"/>
      <c r="R49" s="71"/>
      <c r="S49" s="72"/>
      <c r="T49" s="71"/>
      <c r="U49" s="72"/>
      <c r="V49" s="71"/>
      <c r="W49" s="72"/>
      <c r="X49" s="71"/>
      <c r="Y49" s="72"/>
      <c r="Z49" s="71"/>
      <c r="AA49" s="72"/>
      <c r="AB49" s="71"/>
      <c r="AC49" s="72"/>
      <c r="AD49" s="71"/>
      <c r="AE49" s="72"/>
      <c r="AF49" s="71"/>
      <c r="AG49" s="72"/>
      <c r="AH49" s="71"/>
      <c r="AI49" s="72"/>
      <c r="AJ49" s="71"/>
      <c r="AK49" s="72"/>
      <c r="AL49" s="54"/>
    </row>
    <row r="50" spans="1:256" s="55" customFormat="1" x14ac:dyDescent="0.2">
      <c r="A50" s="65" t="s">
        <v>39</v>
      </c>
      <c r="B50" s="71">
        <v>0</v>
      </c>
      <c r="C50" s="72">
        <v>0</v>
      </c>
      <c r="D50" s="71">
        <v>0</v>
      </c>
      <c r="E50" s="72" t="s">
        <v>161</v>
      </c>
      <c r="F50" s="71">
        <v>0</v>
      </c>
      <c r="G50" s="72" t="s">
        <v>161</v>
      </c>
      <c r="H50" s="71"/>
      <c r="I50" s="72"/>
      <c r="J50" s="71"/>
      <c r="K50" s="72"/>
      <c r="L50" s="71"/>
      <c r="M50" s="72"/>
      <c r="N50" s="71"/>
      <c r="O50" s="72"/>
      <c r="P50" s="71"/>
      <c r="Q50" s="72"/>
      <c r="R50" s="71"/>
      <c r="S50" s="72"/>
      <c r="T50" s="71"/>
      <c r="U50" s="72"/>
      <c r="V50" s="71"/>
      <c r="W50" s="72"/>
      <c r="X50" s="71"/>
      <c r="Y50" s="72"/>
      <c r="Z50" s="71"/>
      <c r="AA50" s="72"/>
      <c r="AB50" s="71"/>
      <c r="AC50" s="72"/>
      <c r="AD50" s="71"/>
      <c r="AE50" s="72"/>
      <c r="AF50" s="71"/>
      <c r="AG50" s="72"/>
      <c r="AH50" s="71"/>
      <c r="AI50" s="72"/>
      <c r="AJ50" s="71"/>
      <c r="AK50" s="72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</row>
    <row r="51" spans="1:256" s="55" customFormat="1" x14ac:dyDescent="0.2">
      <c r="A51" s="65" t="s">
        <v>35</v>
      </c>
      <c r="B51" s="71">
        <v>0.01</v>
      </c>
      <c r="C51" s="72">
        <v>0</v>
      </c>
      <c r="D51" s="71">
        <v>0.01</v>
      </c>
      <c r="E51" s="72" t="s">
        <v>161</v>
      </c>
      <c r="F51" s="71">
        <v>0</v>
      </c>
      <c r="G51" s="72" t="s">
        <v>161</v>
      </c>
      <c r="H51" s="71"/>
      <c r="I51" s="72"/>
      <c r="J51" s="71"/>
      <c r="K51" s="72"/>
      <c r="L51" s="71"/>
      <c r="M51" s="72"/>
      <c r="N51" s="71"/>
      <c r="O51" s="72"/>
      <c r="P51" s="71"/>
      <c r="Q51" s="72"/>
      <c r="R51" s="71"/>
      <c r="S51" s="72"/>
      <c r="T51" s="71"/>
      <c r="U51" s="72"/>
      <c r="V51" s="71"/>
      <c r="W51" s="72"/>
      <c r="X51" s="71"/>
      <c r="Y51" s="72"/>
      <c r="Z51" s="71"/>
      <c r="AA51" s="72"/>
      <c r="AB51" s="71"/>
      <c r="AC51" s="72"/>
      <c r="AD51" s="71"/>
      <c r="AE51" s="72"/>
      <c r="AF51" s="71"/>
      <c r="AG51" s="72"/>
      <c r="AH51" s="71"/>
      <c r="AI51" s="72"/>
      <c r="AJ51" s="71"/>
      <c r="AK51" s="72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</row>
    <row r="52" spans="1:256" s="55" customFormat="1" x14ac:dyDescent="0.2">
      <c r="A52" s="65" t="s">
        <v>164</v>
      </c>
      <c r="B52" s="71">
        <v>0</v>
      </c>
      <c r="C52" s="72">
        <v>0</v>
      </c>
      <c r="D52" s="71">
        <v>0</v>
      </c>
      <c r="E52" s="72" t="s">
        <v>161</v>
      </c>
      <c r="F52" s="71">
        <v>0</v>
      </c>
      <c r="G52" s="72" t="s">
        <v>161</v>
      </c>
      <c r="H52" s="71"/>
      <c r="I52" s="72"/>
      <c r="J52" s="71"/>
      <c r="K52" s="72"/>
      <c r="L52" s="71"/>
      <c r="M52" s="72"/>
      <c r="N52" s="71"/>
      <c r="O52" s="72"/>
      <c r="P52" s="71"/>
      <c r="Q52" s="72"/>
      <c r="R52" s="71"/>
      <c r="S52" s="72"/>
      <c r="T52" s="71"/>
      <c r="U52" s="72"/>
      <c r="V52" s="71"/>
      <c r="W52" s="72"/>
      <c r="X52" s="71"/>
      <c r="Y52" s="72"/>
      <c r="Z52" s="71"/>
      <c r="AA52" s="72"/>
      <c r="AB52" s="71"/>
      <c r="AC52" s="72"/>
      <c r="AD52" s="71"/>
      <c r="AE52" s="72"/>
      <c r="AF52" s="71"/>
      <c r="AG52" s="72"/>
      <c r="AH52" s="71"/>
      <c r="AI52" s="72"/>
      <c r="AJ52" s="71"/>
      <c r="AK52" s="72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</row>
    <row r="53" spans="1:256" x14ac:dyDescent="0.25">
      <c r="A53" s="65" t="s">
        <v>165</v>
      </c>
      <c r="B53" s="71">
        <v>0</v>
      </c>
      <c r="C53" s="72">
        <v>0</v>
      </c>
      <c r="D53" s="71">
        <v>0</v>
      </c>
      <c r="E53" s="72" t="s">
        <v>161</v>
      </c>
      <c r="F53" s="71">
        <v>0</v>
      </c>
      <c r="G53" s="72" t="s">
        <v>161</v>
      </c>
      <c r="H53" s="71"/>
      <c r="I53" s="72"/>
      <c r="J53" s="71"/>
      <c r="K53" s="72"/>
      <c r="L53" s="71"/>
      <c r="M53" s="72"/>
      <c r="N53" s="71"/>
      <c r="O53" s="72"/>
      <c r="P53" s="71"/>
      <c r="Q53" s="72"/>
      <c r="R53" s="71"/>
      <c r="S53" s="72"/>
      <c r="T53" s="71"/>
      <c r="U53" s="72"/>
      <c r="V53" s="71"/>
      <c r="W53" s="72"/>
      <c r="X53" s="71"/>
      <c r="Y53" s="72"/>
      <c r="Z53" s="71"/>
      <c r="AA53" s="72"/>
      <c r="AB53" s="71"/>
      <c r="AC53" s="72"/>
      <c r="AD53" s="71"/>
      <c r="AE53" s="72"/>
      <c r="AF53" s="71"/>
      <c r="AG53" s="72"/>
      <c r="AH53" s="71"/>
      <c r="AI53" s="72"/>
      <c r="AJ53" s="71"/>
      <c r="AK53" s="72"/>
      <c r="AL53" s="54"/>
    </row>
    <row r="54" spans="1:256" s="55" customFormat="1" x14ac:dyDescent="0.2">
      <c r="A54" s="65" t="s">
        <v>166</v>
      </c>
      <c r="B54" s="71">
        <v>0.01</v>
      </c>
      <c r="C54" s="72">
        <v>0</v>
      </c>
      <c r="D54" s="71">
        <v>0.01</v>
      </c>
      <c r="E54" s="72" t="s">
        <v>161</v>
      </c>
      <c r="F54" s="71">
        <v>2.3999999999999998E-3</v>
      </c>
      <c r="G54" s="72" t="s">
        <v>161</v>
      </c>
      <c r="H54" s="71"/>
      <c r="I54" s="72"/>
      <c r="J54" s="71"/>
      <c r="K54" s="72"/>
      <c r="L54" s="71"/>
      <c r="M54" s="72"/>
      <c r="N54" s="71"/>
      <c r="O54" s="72"/>
      <c r="P54" s="71"/>
      <c r="Q54" s="72"/>
      <c r="R54" s="71"/>
      <c r="S54" s="72"/>
      <c r="T54" s="71"/>
      <c r="U54" s="72"/>
      <c r="V54" s="71"/>
      <c r="W54" s="72"/>
      <c r="X54" s="71"/>
      <c r="Y54" s="72"/>
      <c r="Z54" s="71"/>
      <c r="AA54" s="72"/>
      <c r="AB54" s="71"/>
      <c r="AC54" s="72"/>
      <c r="AD54" s="71"/>
      <c r="AE54" s="72"/>
      <c r="AF54" s="71"/>
      <c r="AG54" s="72"/>
      <c r="AH54" s="71"/>
      <c r="AI54" s="72"/>
      <c r="AJ54" s="71"/>
      <c r="AK54" s="72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</row>
    <row r="55" spans="1:256" s="82" customFormat="1" ht="12.75" customHeight="1" x14ac:dyDescent="0.2">
      <c r="A55" s="78" t="s">
        <v>167</v>
      </c>
      <c r="B55" s="83">
        <v>1.7399999999999999E-2</v>
      </c>
      <c r="C55" s="84"/>
      <c r="D55" s="85">
        <v>6.8000000000000005E-2</v>
      </c>
      <c r="E55" s="86"/>
      <c r="F55" s="79">
        <v>1.03E-2</v>
      </c>
      <c r="G55" s="80" t="s">
        <v>161</v>
      </c>
      <c r="H55" s="79"/>
      <c r="I55" s="80"/>
      <c r="J55" s="79"/>
      <c r="K55" s="80"/>
      <c r="L55" s="79"/>
      <c r="M55" s="80"/>
      <c r="N55" s="79"/>
      <c r="O55" s="80"/>
      <c r="P55" s="79"/>
      <c r="Q55" s="80"/>
      <c r="R55" s="79"/>
      <c r="S55" s="80"/>
      <c r="T55" s="79"/>
      <c r="U55" s="80"/>
      <c r="V55" s="79"/>
      <c r="W55" s="80"/>
      <c r="X55" s="79"/>
      <c r="Y55" s="80"/>
      <c r="Z55" s="79"/>
      <c r="AA55" s="80"/>
      <c r="AB55" s="79"/>
      <c r="AC55" s="80"/>
      <c r="AD55" s="79"/>
      <c r="AE55" s="80"/>
      <c r="AF55" s="79"/>
      <c r="AG55" s="80"/>
      <c r="AH55" s="79"/>
      <c r="AI55" s="80"/>
      <c r="AJ55" s="79"/>
      <c r="AK55" s="80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  <c r="IV55" s="81"/>
    </row>
    <row r="56" spans="1:256" ht="7.5" customHeight="1" x14ac:dyDescent="0.25">
      <c r="A56" s="87"/>
      <c r="B56" s="88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</row>
    <row r="57" spans="1:256" s="52" customFormat="1" x14ac:dyDescent="0.25">
      <c r="A57" s="60" t="s">
        <v>168</v>
      </c>
      <c r="B57" s="76" t="str">
        <f>B$4</f>
        <v>26-31-jul-24</v>
      </c>
      <c r="C57" s="64"/>
      <c r="D57" s="76">
        <f>D$4</f>
        <v>45505</v>
      </c>
      <c r="E57" s="64"/>
      <c r="F57" s="76">
        <f>F$4</f>
        <v>45536</v>
      </c>
      <c r="G57" s="64"/>
      <c r="H57" s="76">
        <f>H$4</f>
        <v>45566</v>
      </c>
      <c r="I57" s="64"/>
      <c r="J57" s="76">
        <f>J$4</f>
        <v>45597</v>
      </c>
      <c r="K57" s="64"/>
      <c r="L57" s="76">
        <f>L$4</f>
        <v>45627</v>
      </c>
      <c r="M57" s="64"/>
      <c r="N57" s="76">
        <f>N$4</f>
        <v>45658</v>
      </c>
      <c r="O57" s="64"/>
      <c r="P57" s="76">
        <f>P$4</f>
        <v>45689</v>
      </c>
      <c r="Q57" s="64"/>
      <c r="R57" s="76">
        <f>R$4</f>
        <v>45717</v>
      </c>
      <c r="S57" s="64"/>
      <c r="T57" s="76">
        <f>T$4</f>
        <v>45748</v>
      </c>
      <c r="U57" s="64"/>
      <c r="V57" s="76">
        <f>V$4</f>
        <v>45778</v>
      </c>
      <c r="W57" s="64"/>
      <c r="X57" s="76">
        <f>X$4</f>
        <v>45809</v>
      </c>
      <c r="Y57" s="64"/>
      <c r="Z57" s="76">
        <f>Z$4</f>
        <v>45839</v>
      </c>
      <c r="AA57" s="64"/>
      <c r="AB57" s="76">
        <f>AB$4</f>
        <v>45870</v>
      </c>
      <c r="AC57" s="64"/>
      <c r="AD57" s="76">
        <f>AD$4</f>
        <v>45901</v>
      </c>
      <c r="AE57" s="64"/>
      <c r="AF57" s="76">
        <f>AF$4</f>
        <v>45931</v>
      </c>
      <c r="AG57" s="64"/>
      <c r="AH57" s="76">
        <f>AH$4</f>
        <v>45962</v>
      </c>
      <c r="AI57" s="64"/>
      <c r="AJ57" s="76">
        <f>AJ$4</f>
        <v>45992</v>
      </c>
      <c r="AK57" s="64"/>
    </row>
    <row r="58" spans="1:256" s="55" customFormat="1" x14ac:dyDescent="0.2">
      <c r="A58" s="65" t="s">
        <v>34</v>
      </c>
      <c r="B58" s="71">
        <v>0</v>
      </c>
      <c r="C58" s="72"/>
      <c r="D58" s="70">
        <v>0</v>
      </c>
      <c r="E58" s="69"/>
      <c r="F58" s="70">
        <v>0</v>
      </c>
      <c r="G58" s="69"/>
      <c r="H58" s="70"/>
      <c r="I58" s="69"/>
      <c r="J58" s="70"/>
      <c r="K58" s="69"/>
      <c r="L58" s="70"/>
      <c r="M58" s="69"/>
      <c r="N58" s="70"/>
      <c r="O58" s="69"/>
      <c r="P58" s="70"/>
      <c r="Q58" s="69"/>
      <c r="R58" s="70"/>
      <c r="S58" s="69"/>
      <c r="T58" s="70"/>
      <c r="U58" s="69"/>
      <c r="V58" s="70"/>
      <c r="W58" s="69"/>
      <c r="X58" s="70"/>
      <c r="Y58" s="69"/>
      <c r="Z58" s="70"/>
      <c r="AA58" s="69"/>
      <c r="AB58" s="70"/>
      <c r="AC58" s="69"/>
      <c r="AD58" s="70"/>
      <c r="AE58" s="69"/>
      <c r="AF58" s="70"/>
      <c r="AG58" s="69"/>
      <c r="AH58" s="70"/>
      <c r="AI58" s="69"/>
      <c r="AJ58" s="70"/>
      <c r="AK58" s="69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</row>
    <row r="59" spans="1:256" s="55" customFormat="1" x14ac:dyDescent="0.2">
      <c r="A59" s="65" t="s">
        <v>162</v>
      </c>
      <c r="B59" s="71">
        <v>0</v>
      </c>
      <c r="C59" s="72"/>
      <c r="D59" s="70">
        <v>0</v>
      </c>
      <c r="E59" s="69"/>
      <c r="F59" s="70">
        <v>0</v>
      </c>
      <c r="G59" s="69"/>
      <c r="H59" s="70"/>
      <c r="I59" s="69"/>
      <c r="J59" s="70"/>
      <c r="K59" s="69"/>
      <c r="L59" s="70"/>
      <c r="M59" s="69"/>
      <c r="N59" s="70"/>
      <c r="O59" s="69"/>
      <c r="P59" s="70"/>
      <c r="Q59" s="69"/>
      <c r="R59" s="70"/>
      <c r="S59" s="69"/>
      <c r="T59" s="70"/>
      <c r="U59" s="69"/>
      <c r="V59" s="70"/>
      <c r="W59" s="69"/>
      <c r="X59" s="70"/>
      <c r="Y59" s="69"/>
      <c r="Z59" s="70"/>
      <c r="AA59" s="69"/>
      <c r="AB59" s="70"/>
      <c r="AC59" s="69"/>
      <c r="AD59" s="70"/>
      <c r="AE59" s="69"/>
      <c r="AF59" s="70"/>
      <c r="AG59" s="69"/>
      <c r="AH59" s="70"/>
      <c r="AI59" s="69"/>
      <c r="AJ59" s="70"/>
      <c r="AK59" s="69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</row>
    <row r="60" spans="1:256" s="55" customFormat="1" x14ac:dyDescent="0.2">
      <c r="A60" s="65" t="s">
        <v>163</v>
      </c>
      <c r="B60" s="71">
        <v>0</v>
      </c>
      <c r="C60" s="72"/>
      <c r="D60" s="70">
        <v>0</v>
      </c>
      <c r="E60" s="69"/>
      <c r="F60" s="70">
        <v>0</v>
      </c>
      <c r="G60" s="69"/>
      <c r="H60" s="70"/>
      <c r="I60" s="69"/>
      <c r="J60" s="70"/>
      <c r="K60" s="69"/>
      <c r="L60" s="70"/>
      <c r="M60" s="69"/>
      <c r="N60" s="70"/>
      <c r="O60" s="69"/>
      <c r="P60" s="70"/>
      <c r="Q60" s="69"/>
      <c r="R60" s="70"/>
      <c r="S60" s="69"/>
      <c r="T60" s="70"/>
      <c r="U60" s="69"/>
      <c r="V60" s="70"/>
      <c r="W60" s="69"/>
      <c r="X60" s="70"/>
      <c r="Y60" s="69"/>
      <c r="Z60" s="70"/>
      <c r="AA60" s="69"/>
      <c r="AB60" s="70"/>
      <c r="AC60" s="69"/>
      <c r="AD60" s="70"/>
      <c r="AE60" s="69"/>
      <c r="AF60" s="70"/>
      <c r="AG60" s="69"/>
      <c r="AH60" s="70"/>
      <c r="AI60" s="69"/>
      <c r="AJ60" s="70"/>
      <c r="AK60" s="69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</row>
    <row r="61" spans="1:256" s="55" customFormat="1" x14ac:dyDescent="0.2">
      <c r="A61" s="65" t="s">
        <v>38</v>
      </c>
      <c r="B61" s="71">
        <v>0</v>
      </c>
      <c r="C61" s="72"/>
      <c r="D61" s="70">
        <v>0</v>
      </c>
      <c r="E61" s="69"/>
      <c r="F61" s="70">
        <v>0</v>
      </c>
      <c r="G61" s="69"/>
      <c r="H61" s="70"/>
      <c r="I61" s="69"/>
      <c r="J61" s="70"/>
      <c r="K61" s="69"/>
      <c r="L61" s="70"/>
      <c r="M61" s="69"/>
      <c r="N61" s="70"/>
      <c r="O61" s="69"/>
      <c r="P61" s="70"/>
      <c r="Q61" s="69"/>
      <c r="R61" s="70"/>
      <c r="S61" s="69"/>
      <c r="T61" s="70"/>
      <c r="U61" s="69"/>
      <c r="V61" s="70"/>
      <c r="W61" s="69"/>
      <c r="X61" s="70"/>
      <c r="Y61" s="69"/>
      <c r="Z61" s="70"/>
      <c r="AA61" s="69"/>
      <c r="AB61" s="70"/>
      <c r="AC61" s="69"/>
      <c r="AD61" s="70"/>
      <c r="AE61" s="69"/>
      <c r="AF61" s="70"/>
      <c r="AG61" s="69"/>
      <c r="AH61" s="70"/>
      <c r="AI61" s="69"/>
      <c r="AJ61" s="70"/>
      <c r="AK61" s="69"/>
      <c r="AL61" s="54"/>
      <c r="AM61" s="89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</row>
    <row r="62" spans="1:256" s="55" customFormat="1" x14ac:dyDescent="0.2">
      <c r="A62" s="65" t="s">
        <v>36</v>
      </c>
      <c r="B62" s="71">
        <v>0</v>
      </c>
      <c r="C62" s="72"/>
      <c r="D62" s="70">
        <v>0</v>
      </c>
      <c r="E62" s="69"/>
      <c r="F62" s="70">
        <v>0</v>
      </c>
      <c r="G62" s="69"/>
      <c r="H62" s="70"/>
      <c r="I62" s="69"/>
      <c r="J62" s="70"/>
      <c r="K62" s="69"/>
      <c r="L62" s="70"/>
      <c r="M62" s="69"/>
      <c r="N62" s="70"/>
      <c r="O62" s="69"/>
      <c r="P62" s="70"/>
      <c r="Q62" s="69"/>
      <c r="R62" s="70"/>
      <c r="S62" s="69"/>
      <c r="T62" s="70"/>
      <c r="U62" s="69"/>
      <c r="V62" s="70"/>
      <c r="W62" s="69"/>
      <c r="X62" s="70"/>
      <c r="Y62" s="69"/>
      <c r="Z62" s="70"/>
      <c r="AA62" s="69"/>
      <c r="AB62" s="70"/>
      <c r="AC62" s="69"/>
      <c r="AD62" s="70"/>
      <c r="AE62" s="69"/>
      <c r="AF62" s="70"/>
      <c r="AG62" s="69"/>
      <c r="AH62" s="70"/>
      <c r="AI62" s="69"/>
      <c r="AJ62" s="70"/>
      <c r="AK62" s="69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</row>
    <row r="63" spans="1:256" s="55" customFormat="1" x14ac:dyDescent="0.2">
      <c r="A63" s="65" t="s">
        <v>39</v>
      </c>
      <c r="B63" s="71">
        <v>0</v>
      </c>
      <c r="C63" s="72"/>
      <c r="D63" s="70">
        <v>0</v>
      </c>
      <c r="E63" s="69"/>
      <c r="F63" s="70">
        <v>0</v>
      </c>
      <c r="G63" s="69"/>
      <c r="H63" s="70"/>
      <c r="I63" s="69"/>
      <c r="J63" s="70"/>
      <c r="K63" s="69"/>
      <c r="L63" s="70"/>
      <c r="M63" s="69"/>
      <c r="N63" s="70"/>
      <c r="O63" s="69"/>
      <c r="P63" s="70"/>
      <c r="Q63" s="69"/>
      <c r="R63" s="70"/>
      <c r="S63" s="69"/>
      <c r="T63" s="70"/>
      <c r="U63" s="69"/>
      <c r="V63" s="70"/>
      <c r="W63" s="69"/>
      <c r="X63" s="70"/>
      <c r="Y63" s="69"/>
      <c r="Z63" s="70"/>
      <c r="AA63" s="69"/>
      <c r="AB63" s="70"/>
      <c r="AC63" s="69"/>
      <c r="AD63" s="70"/>
      <c r="AE63" s="69"/>
      <c r="AF63" s="70"/>
      <c r="AG63" s="69"/>
      <c r="AH63" s="70"/>
      <c r="AI63" s="69"/>
      <c r="AJ63" s="70"/>
      <c r="AK63" s="69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</row>
    <row r="64" spans="1:256" s="55" customFormat="1" x14ac:dyDescent="0.2">
      <c r="A64" s="65" t="s">
        <v>35</v>
      </c>
      <c r="B64" s="71">
        <v>0</v>
      </c>
      <c r="C64" s="72"/>
      <c r="D64" s="70">
        <v>0</v>
      </c>
      <c r="E64" s="69"/>
      <c r="F64" s="70">
        <v>0</v>
      </c>
      <c r="G64" s="69"/>
      <c r="H64" s="70"/>
      <c r="I64" s="69"/>
      <c r="J64" s="70"/>
      <c r="K64" s="69"/>
      <c r="L64" s="70"/>
      <c r="M64" s="69"/>
      <c r="N64" s="70"/>
      <c r="O64" s="69"/>
      <c r="P64" s="70"/>
      <c r="Q64" s="69"/>
      <c r="R64" s="70"/>
      <c r="S64" s="69"/>
      <c r="T64" s="70"/>
      <c r="U64" s="69"/>
      <c r="V64" s="70"/>
      <c r="W64" s="69"/>
      <c r="X64" s="70"/>
      <c r="Y64" s="69"/>
      <c r="Z64" s="70"/>
      <c r="AA64" s="69"/>
      <c r="AB64" s="70"/>
      <c r="AC64" s="69"/>
      <c r="AD64" s="70"/>
      <c r="AE64" s="69"/>
      <c r="AF64" s="70"/>
      <c r="AG64" s="69"/>
      <c r="AH64" s="70"/>
      <c r="AI64" s="69"/>
      <c r="AJ64" s="70"/>
      <c r="AK64" s="69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  <c r="IV64" s="54"/>
    </row>
    <row r="65" spans="1:256" s="55" customFormat="1" x14ac:dyDescent="0.2">
      <c r="A65" s="65" t="s">
        <v>164</v>
      </c>
      <c r="B65" s="71">
        <v>0</v>
      </c>
      <c r="C65" s="72"/>
      <c r="D65" s="70">
        <v>0</v>
      </c>
      <c r="E65" s="69"/>
      <c r="F65" s="70">
        <v>0</v>
      </c>
      <c r="G65" s="69"/>
      <c r="H65" s="70"/>
      <c r="I65" s="69"/>
      <c r="J65" s="70"/>
      <c r="K65" s="69"/>
      <c r="L65" s="70"/>
      <c r="M65" s="69"/>
      <c r="N65" s="70"/>
      <c r="O65" s="69"/>
      <c r="P65" s="70"/>
      <c r="Q65" s="69"/>
      <c r="R65" s="70"/>
      <c r="S65" s="69"/>
      <c r="T65" s="70"/>
      <c r="U65" s="69"/>
      <c r="V65" s="70"/>
      <c r="W65" s="69"/>
      <c r="X65" s="70"/>
      <c r="Y65" s="69"/>
      <c r="Z65" s="70"/>
      <c r="AA65" s="69"/>
      <c r="AB65" s="70"/>
      <c r="AC65" s="69"/>
      <c r="AD65" s="70"/>
      <c r="AE65" s="69"/>
      <c r="AF65" s="70"/>
      <c r="AG65" s="69"/>
      <c r="AH65" s="70"/>
      <c r="AI65" s="69"/>
      <c r="AJ65" s="70"/>
      <c r="AK65" s="69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</row>
    <row r="66" spans="1:256" s="55" customFormat="1" x14ac:dyDescent="0.2">
      <c r="A66" s="65" t="s">
        <v>165</v>
      </c>
      <c r="B66" s="71">
        <v>0</v>
      </c>
      <c r="C66" s="72"/>
      <c r="D66" s="70">
        <v>0</v>
      </c>
      <c r="E66" s="69"/>
      <c r="F66" s="70">
        <v>0</v>
      </c>
      <c r="G66" s="69"/>
      <c r="H66" s="70"/>
      <c r="I66" s="69"/>
      <c r="J66" s="70"/>
      <c r="K66" s="69"/>
      <c r="L66" s="70"/>
      <c r="M66" s="69"/>
      <c r="N66" s="70"/>
      <c r="O66" s="69"/>
      <c r="P66" s="70"/>
      <c r="Q66" s="69"/>
      <c r="R66" s="70"/>
      <c r="S66" s="69"/>
      <c r="T66" s="70"/>
      <c r="U66" s="69"/>
      <c r="V66" s="70"/>
      <c r="W66" s="69"/>
      <c r="X66" s="70"/>
      <c r="Y66" s="69"/>
      <c r="Z66" s="70"/>
      <c r="AA66" s="69"/>
      <c r="AB66" s="70"/>
      <c r="AC66" s="69"/>
      <c r="AD66" s="70"/>
      <c r="AE66" s="69"/>
      <c r="AF66" s="70"/>
      <c r="AG66" s="69"/>
      <c r="AH66" s="70"/>
      <c r="AI66" s="69"/>
      <c r="AJ66" s="70"/>
      <c r="AK66" s="69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  <c r="IV66" s="54"/>
    </row>
    <row r="67" spans="1:256" s="55" customFormat="1" x14ac:dyDescent="0.2">
      <c r="A67" s="65" t="s">
        <v>166</v>
      </c>
      <c r="B67" s="71">
        <v>0</v>
      </c>
      <c r="C67" s="72"/>
      <c r="D67" s="70">
        <v>0.01</v>
      </c>
      <c r="E67" s="69"/>
      <c r="F67" s="70">
        <v>6.3299999999999995E-2</v>
      </c>
      <c r="G67" s="69"/>
      <c r="H67" s="70"/>
      <c r="I67" s="69"/>
      <c r="J67" s="70"/>
      <c r="K67" s="69"/>
      <c r="L67" s="70"/>
      <c r="M67" s="69"/>
      <c r="N67" s="70"/>
      <c r="O67" s="69"/>
      <c r="P67" s="70"/>
      <c r="Q67" s="69"/>
      <c r="R67" s="70"/>
      <c r="S67" s="69"/>
      <c r="T67" s="70"/>
      <c r="U67" s="69"/>
      <c r="V67" s="70"/>
      <c r="W67" s="69"/>
      <c r="X67" s="70"/>
      <c r="Y67" s="69"/>
      <c r="Z67" s="70"/>
      <c r="AA67" s="69"/>
      <c r="AB67" s="70"/>
      <c r="AC67" s="69"/>
      <c r="AD67" s="70"/>
      <c r="AE67" s="69"/>
      <c r="AF67" s="70"/>
      <c r="AG67" s="69"/>
      <c r="AH67" s="70"/>
      <c r="AI67" s="69"/>
      <c r="AJ67" s="70"/>
      <c r="AK67" s="69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  <c r="IV67" s="54"/>
    </row>
    <row r="68" spans="1:256" s="82" customFormat="1" x14ac:dyDescent="0.2">
      <c r="A68" s="78" t="s">
        <v>167</v>
      </c>
      <c r="B68" s="79">
        <v>0</v>
      </c>
      <c r="C68" s="80"/>
      <c r="D68" s="90">
        <v>0</v>
      </c>
      <c r="E68" s="91"/>
      <c r="F68" s="90">
        <v>6.3299999999999995E-2</v>
      </c>
      <c r="G68" s="91"/>
      <c r="H68" s="90"/>
      <c r="I68" s="91"/>
      <c r="J68" s="90"/>
      <c r="K68" s="91"/>
      <c r="L68" s="90"/>
      <c r="M68" s="91"/>
      <c r="N68" s="90"/>
      <c r="O68" s="91"/>
      <c r="P68" s="90"/>
      <c r="Q68" s="91"/>
      <c r="R68" s="90"/>
      <c r="S68" s="91"/>
      <c r="T68" s="90"/>
      <c r="U68" s="91"/>
      <c r="V68" s="90"/>
      <c r="W68" s="91"/>
      <c r="X68" s="90"/>
      <c r="Y68" s="91"/>
      <c r="Z68" s="90"/>
      <c r="AA68" s="91"/>
      <c r="AB68" s="90"/>
      <c r="AC68" s="91"/>
      <c r="AD68" s="90"/>
      <c r="AE68" s="91"/>
      <c r="AF68" s="90"/>
      <c r="AG68" s="91"/>
      <c r="AH68" s="90"/>
      <c r="AI68" s="91"/>
      <c r="AJ68" s="90"/>
      <c r="AK68" s="9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  <c r="IV68" s="81"/>
    </row>
  </sheetData>
  <mergeCells count="2">
    <mergeCell ref="A2:AK2"/>
    <mergeCell ref="A3:AK3"/>
  </mergeCells>
  <printOptions horizontalCentered="1"/>
  <pageMargins left="0" right="0" top="0.19685039370078741" bottom="0.39370078740157483" header="0" footer="0"/>
  <pageSetup paperSize="9" scale="78" firstPageNumber="0" orientation="portrait" horizontalDpi="300" verticalDpi="300" r:id="rId1"/>
  <headerFooter>
    <oddFooter>&amp;C
Diretoria Geral - Policlínica de Posse&amp;RPágina &amp;P de &amp;N</oddFooter>
  </headerFooter>
  <rowBreaks count="1" manualBreakCount="1">
    <brk id="68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98191A-5C50-4BE5-8088-24FF6C99D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F6D89-08DB-471B-AB89-F14FD76D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Produção</vt:lpstr>
      <vt:lpstr>Desempenho</vt:lpstr>
      <vt:lpstr>Efetividade</vt:lpstr>
      <vt:lpstr>Desempenho!Area_de_impressao</vt:lpstr>
      <vt:lpstr>Efetividade!Area_de_impressao</vt:lpstr>
      <vt:lpstr>Produção!Area_de_impressao</vt:lpstr>
      <vt:lpstr>Desempenho!Titulos_de_impressao</vt:lpstr>
      <vt:lpstr>Efetividade!Titulos_de_impressao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2024-10-07T13:41:04Z</dcterms:created>
  <dcterms:modified xsi:type="dcterms:W3CDTF">2024-10-14T22:51:51Z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0x0101004AECA81CAE9DC34B9814631C031A7C65</vt:lpwstr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