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5POLI POSSE\12-2024-TRANSPARENCIA-DEZEMBRO-IMED-POSSE\"/>
    </mc:Choice>
  </mc:AlternateContent>
  <xr:revisionPtr revIDLastSave="0" documentId="8_{37BD835C-38DD-4C02-AB47-C8AC2067744E}" xr6:coauthVersionLast="47" xr6:coauthVersionMax="47" xr10:uidLastSave="{00000000-0000-0000-0000-000000000000}"/>
  <bookViews>
    <workbookView xWindow="-120" yWindow="-120" windowWidth="20730" windowHeight="11040" xr2:uid="{941D48CB-7568-4527-A22D-3FAD1B1CBC36}"/>
  </bookViews>
  <sheets>
    <sheet name="Produção" sheetId="1" r:id="rId1"/>
    <sheet name="Desempenho" sheetId="2" r:id="rId2"/>
    <sheet name="Efetividade" sheetId="3" state="hidden" r:id="rId3"/>
  </sheets>
  <definedNames>
    <definedName name="__xlfn_IFERROR">NA()</definedName>
    <definedName name="_xlnm.Print_Area" localSheetId="1">Desempenho!$A$1:$U$22</definedName>
    <definedName name="_xlnm.Print_Area" localSheetId="2">Efetividade!$A$1:$AK$68</definedName>
    <definedName name="_xlnm.Print_Area" localSheetId="0">Produção!$A$1:$U$166</definedName>
    <definedName name="_xlnm.Print_Titles" localSheetId="1">Desempenho!$1:$4</definedName>
    <definedName name="_xlnm.Print_Titles" localSheetId="2">Efetividade!$1:$4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3" l="1"/>
  <c r="B57" i="3"/>
  <c r="L21" i="2"/>
  <c r="L20" i="2"/>
  <c r="U20" i="2"/>
  <c r="T20" i="2"/>
  <c r="S20" i="2"/>
  <c r="R20" i="2"/>
  <c r="Q20" i="2"/>
  <c r="P20" i="2"/>
  <c r="O20" i="2"/>
  <c r="N20" i="2"/>
  <c r="M20" i="2"/>
  <c r="K20" i="2"/>
  <c r="J20" i="2"/>
  <c r="I20" i="2"/>
  <c r="H20" i="2"/>
  <c r="G20" i="2"/>
  <c r="F20" i="2"/>
  <c r="E20" i="2"/>
  <c r="C20" i="2"/>
  <c r="U19" i="2"/>
  <c r="T19" i="2"/>
  <c r="S19" i="2"/>
  <c r="R19" i="2"/>
  <c r="Q19" i="2"/>
  <c r="P19" i="2"/>
  <c r="O19" i="2"/>
  <c r="N19" i="2"/>
  <c r="M19" i="2"/>
  <c r="J19" i="2"/>
  <c r="H19" i="2"/>
  <c r="E19" i="2"/>
  <c r="C19" i="2"/>
  <c r="U18" i="2"/>
  <c r="T18" i="2"/>
  <c r="T17" i="2" s="1"/>
  <c r="S18" i="2"/>
  <c r="S17" i="2"/>
  <c r="R18" i="2"/>
  <c r="R17" i="2"/>
  <c r="Q18" i="2"/>
  <c r="Q17" i="2" s="1"/>
  <c r="P18" i="2"/>
  <c r="O18" i="2"/>
  <c r="O17" i="2"/>
  <c r="N18" i="2"/>
  <c r="M18" i="2"/>
  <c r="J18" i="2"/>
  <c r="J17" i="2" s="1"/>
  <c r="H18" i="2"/>
  <c r="H17" i="2"/>
  <c r="F18" i="2"/>
  <c r="E18" i="2"/>
  <c r="C18" i="2"/>
  <c r="C17" i="2"/>
  <c r="U17" i="2"/>
  <c r="N17" i="2"/>
  <c r="M17" i="2"/>
  <c r="K17" i="2"/>
  <c r="I17" i="2"/>
  <c r="G17" i="2"/>
  <c r="L16" i="2"/>
  <c r="L15" i="2"/>
  <c r="L14" i="2"/>
  <c r="U14" i="2"/>
  <c r="T14" i="2"/>
  <c r="S14" i="2"/>
  <c r="R14" i="2"/>
  <c r="Q14" i="2"/>
  <c r="P14" i="2"/>
  <c r="O14" i="2"/>
  <c r="N14" i="2"/>
  <c r="M14" i="2"/>
  <c r="K14" i="2"/>
  <c r="J14" i="2"/>
  <c r="I14" i="2"/>
  <c r="H14" i="2"/>
  <c r="G14" i="2"/>
  <c r="F14" i="2"/>
  <c r="E14" i="2"/>
  <c r="C14" i="2"/>
  <c r="L13" i="2"/>
  <c r="L12" i="2"/>
  <c r="L11" i="2"/>
  <c r="U11" i="2"/>
  <c r="T11" i="2"/>
  <c r="S11" i="2"/>
  <c r="R11" i="2"/>
  <c r="Q11" i="2"/>
  <c r="P11" i="2"/>
  <c r="O11" i="2"/>
  <c r="N11" i="2"/>
  <c r="M11" i="2"/>
  <c r="K11" i="2"/>
  <c r="J11" i="2"/>
  <c r="I11" i="2"/>
  <c r="H11" i="2"/>
  <c r="G11" i="2"/>
  <c r="F11" i="2"/>
  <c r="E11" i="2"/>
  <c r="C11" i="2"/>
  <c r="L9" i="2"/>
  <c r="K8" i="2"/>
  <c r="I8" i="2"/>
  <c r="G8" i="2"/>
  <c r="L6" i="2"/>
  <c r="K5" i="2"/>
  <c r="I5" i="2"/>
  <c r="G5" i="2"/>
  <c r="L4" i="2"/>
  <c r="R4" i="3"/>
  <c r="K4" i="2"/>
  <c r="P4" i="3" s="1"/>
  <c r="J4" i="2"/>
  <c r="N4" i="3"/>
  <c r="I4" i="2"/>
  <c r="L4" i="3"/>
  <c r="L13" i="3"/>
  <c r="H4" i="2"/>
  <c r="J4" i="3"/>
  <c r="G4" i="2"/>
  <c r="H4" i="3"/>
  <c r="E4" i="2"/>
  <c r="D4" i="3"/>
  <c r="B4" i="2"/>
  <c r="U166" i="1"/>
  <c r="T166" i="1"/>
  <c r="S166" i="1"/>
  <c r="R166" i="1"/>
  <c r="Q166" i="1"/>
  <c r="P166" i="1"/>
  <c r="O166" i="1"/>
  <c r="N166" i="1"/>
  <c r="M166" i="1"/>
  <c r="J166" i="1"/>
  <c r="H166" i="1"/>
  <c r="F166" i="1"/>
  <c r="E166" i="1"/>
  <c r="D166" i="1"/>
  <c r="C166" i="1"/>
  <c r="L165" i="1"/>
  <c r="K165" i="1"/>
  <c r="G165" i="1"/>
  <c r="I165" i="1"/>
  <c r="B165" i="1"/>
  <c r="L164" i="1"/>
  <c r="L166" i="1"/>
  <c r="K164" i="1"/>
  <c r="K166" i="1"/>
  <c r="I164" i="1"/>
  <c r="B164" i="1"/>
  <c r="B166" i="1"/>
  <c r="L163" i="1"/>
  <c r="K163" i="1"/>
  <c r="J163" i="1"/>
  <c r="I163" i="1"/>
  <c r="H163" i="1"/>
  <c r="G163" i="1"/>
  <c r="E163" i="1"/>
  <c r="D163" i="1"/>
  <c r="C163" i="1"/>
  <c r="B163" i="1"/>
  <c r="U161" i="1"/>
  <c r="T161" i="1"/>
  <c r="S161" i="1"/>
  <c r="R161" i="1"/>
  <c r="Q161" i="1"/>
  <c r="P161" i="1"/>
  <c r="O161" i="1"/>
  <c r="N161" i="1"/>
  <c r="M161" i="1"/>
  <c r="J161" i="1"/>
  <c r="H161" i="1"/>
  <c r="F161" i="1"/>
  <c r="E161" i="1"/>
  <c r="D161" i="1"/>
  <c r="C161" i="1"/>
  <c r="L160" i="1"/>
  <c r="K160" i="1"/>
  <c r="I160" i="1"/>
  <c r="G160" i="1"/>
  <c r="B160" i="1"/>
  <c r="L159" i="1"/>
  <c r="K159" i="1"/>
  <c r="K161" i="1"/>
  <c r="I159" i="1"/>
  <c r="I161" i="1" s="1"/>
  <c r="G159" i="1"/>
  <c r="G161" i="1"/>
  <c r="B159" i="1"/>
  <c r="B161" i="1" s="1"/>
  <c r="L158" i="1"/>
  <c r="K158" i="1"/>
  <c r="J158" i="1"/>
  <c r="I158" i="1"/>
  <c r="H158" i="1"/>
  <c r="G158" i="1"/>
  <c r="E158" i="1"/>
  <c r="D158" i="1"/>
  <c r="C158" i="1"/>
  <c r="B158" i="1"/>
  <c r="L156" i="1"/>
  <c r="K156" i="1"/>
  <c r="I156" i="1"/>
  <c r="G156" i="1"/>
  <c r="B156" i="1"/>
  <c r="L155" i="1"/>
  <c r="K155" i="1"/>
  <c r="J155" i="1"/>
  <c r="I155" i="1"/>
  <c r="H155" i="1"/>
  <c r="G155" i="1"/>
  <c r="E155" i="1"/>
  <c r="D155" i="1"/>
  <c r="C155" i="1"/>
  <c r="B155" i="1"/>
  <c r="U153" i="1"/>
  <c r="T153" i="1"/>
  <c r="S153" i="1"/>
  <c r="R153" i="1"/>
  <c r="Q153" i="1"/>
  <c r="P153" i="1"/>
  <c r="O153" i="1"/>
  <c r="N153" i="1"/>
  <c r="M153" i="1"/>
  <c r="J153" i="1"/>
  <c r="H153" i="1"/>
  <c r="F153" i="1"/>
  <c r="E153" i="1"/>
  <c r="D153" i="1"/>
  <c r="C153" i="1"/>
  <c r="L152" i="1"/>
  <c r="K152" i="1"/>
  <c r="I152" i="1"/>
  <c r="G152" i="1"/>
  <c r="B152" i="1"/>
  <c r="L151" i="1"/>
  <c r="K151" i="1"/>
  <c r="I151" i="1"/>
  <c r="G151" i="1"/>
  <c r="B151" i="1"/>
  <c r="L150" i="1"/>
  <c r="K150" i="1"/>
  <c r="B150" i="1"/>
  <c r="L149" i="1"/>
  <c r="L153" i="1"/>
  <c r="K149" i="1"/>
  <c r="K153" i="1"/>
  <c r="G149" i="1"/>
  <c r="B149" i="1"/>
  <c r="B153" i="1"/>
  <c r="L148" i="1"/>
  <c r="K148" i="1"/>
  <c r="J148" i="1"/>
  <c r="I148" i="1"/>
  <c r="H148" i="1"/>
  <c r="G148" i="1"/>
  <c r="E148" i="1"/>
  <c r="D148" i="1"/>
  <c r="C148" i="1"/>
  <c r="B148" i="1"/>
  <c r="U146" i="1"/>
  <c r="T146" i="1"/>
  <c r="S146" i="1"/>
  <c r="R146" i="1"/>
  <c r="Q146" i="1"/>
  <c r="P146" i="1"/>
  <c r="O146" i="1"/>
  <c r="N146" i="1"/>
  <c r="N156" i="1"/>
  <c r="M146" i="1"/>
  <c r="M156" i="1" s="1"/>
  <c r="J146" i="1"/>
  <c r="H146" i="1"/>
  <c r="F146" i="1"/>
  <c r="E146" i="1"/>
  <c r="D146" i="1"/>
  <c r="C146" i="1"/>
  <c r="L145" i="1"/>
  <c r="K145" i="1"/>
  <c r="I145" i="1"/>
  <c r="G145" i="1"/>
  <c r="B145" i="1"/>
  <c r="L144" i="1"/>
  <c r="L146" i="1"/>
  <c r="K144" i="1"/>
  <c r="G144" i="1"/>
  <c r="G146" i="1"/>
  <c r="I144" i="1"/>
  <c r="B144" i="1"/>
  <c r="B146" i="1" s="1"/>
  <c r="L143" i="1"/>
  <c r="K143" i="1"/>
  <c r="J143" i="1"/>
  <c r="I143" i="1"/>
  <c r="H143" i="1"/>
  <c r="G143" i="1"/>
  <c r="E143" i="1"/>
  <c r="D143" i="1"/>
  <c r="C143" i="1"/>
  <c r="B143" i="1"/>
  <c r="U141" i="1"/>
  <c r="T141" i="1"/>
  <c r="S141" i="1"/>
  <c r="R141" i="1"/>
  <c r="Q141" i="1"/>
  <c r="P141" i="1"/>
  <c r="O141" i="1"/>
  <c r="N141" i="1"/>
  <c r="M141" i="1"/>
  <c r="J141" i="1"/>
  <c r="H141" i="1"/>
  <c r="F141" i="1"/>
  <c r="E141" i="1"/>
  <c r="C141" i="1"/>
  <c r="L140" i="1"/>
  <c r="L139" i="1"/>
  <c r="L138" i="1"/>
  <c r="L137" i="1"/>
  <c r="L136" i="1"/>
  <c r="L141" i="1" s="1"/>
  <c r="L135" i="1"/>
  <c r="J135" i="1"/>
  <c r="H135" i="1"/>
  <c r="E135" i="1"/>
  <c r="C135" i="1"/>
  <c r="U133" i="1"/>
  <c r="T133" i="1"/>
  <c r="S133" i="1"/>
  <c r="R133" i="1"/>
  <c r="Q133" i="1"/>
  <c r="P133" i="1"/>
  <c r="O133" i="1"/>
  <c r="N133" i="1"/>
  <c r="M133" i="1"/>
  <c r="J133" i="1"/>
  <c r="H133" i="1"/>
  <c r="F133" i="1"/>
  <c r="E133" i="1"/>
  <c r="C133" i="1"/>
  <c r="L132" i="1"/>
  <c r="L131" i="1"/>
  <c r="L133" i="1"/>
  <c r="L130" i="1"/>
  <c r="J130" i="1"/>
  <c r="H130" i="1"/>
  <c r="E130" i="1"/>
  <c r="C130" i="1"/>
  <c r="U128" i="1"/>
  <c r="T128" i="1"/>
  <c r="S128" i="1"/>
  <c r="R128" i="1"/>
  <c r="Q128" i="1"/>
  <c r="P128" i="1"/>
  <c r="O128" i="1"/>
  <c r="N128" i="1"/>
  <c r="M128" i="1"/>
  <c r="K128" i="1"/>
  <c r="J128" i="1"/>
  <c r="H128" i="1"/>
  <c r="F128" i="1"/>
  <c r="E128" i="1"/>
  <c r="D128" i="1"/>
  <c r="O10" i="2"/>
  <c r="O8" i="2"/>
  <c r="C128" i="1"/>
  <c r="L127" i="1"/>
  <c r="I127" i="1"/>
  <c r="G127" i="1"/>
  <c r="B127" i="1"/>
  <c r="L126" i="1"/>
  <c r="I126" i="1"/>
  <c r="G126" i="1"/>
  <c r="B126" i="1"/>
  <c r="L125" i="1"/>
  <c r="I125" i="1"/>
  <c r="G125" i="1"/>
  <c r="B125" i="1"/>
  <c r="L124" i="1"/>
  <c r="I124" i="1"/>
  <c r="G124" i="1"/>
  <c r="B124" i="1"/>
  <c r="L123" i="1"/>
  <c r="I123" i="1"/>
  <c r="G123" i="1"/>
  <c r="B123" i="1"/>
  <c r="L122" i="1"/>
  <c r="I122" i="1"/>
  <c r="G122" i="1"/>
  <c r="B122" i="1"/>
  <c r="L121" i="1"/>
  <c r="I121" i="1"/>
  <c r="G121" i="1"/>
  <c r="B121" i="1"/>
  <c r="L120" i="1"/>
  <c r="I120" i="1"/>
  <c r="G120" i="1"/>
  <c r="B120" i="1"/>
  <c r="L119" i="1"/>
  <c r="I119" i="1"/>
  <c r="G119" i="1"/>
  <c r="B119" i="1"/>
  <c r="L118" i="1"/>
  <c r="I118" i="1"/>
  <c r="G118" i="1"/>
  <c r="B118" i="1"/>
  <c r="L117" i="1"/>
  <c r="I117" i="1"/>
  <c r="G117" i="1"/>
  <c r="B117" i="1"/>
  <c r="L116" i="1"/>
  <c r="I116" i="1"/>
  <c r="G116" i="1"/>
  <c r="B116" i="1"/>
  <c r="L115" i="1"/>
  <c r="I115" i="1"/>
  <c r="G115" i="1"/>
  <c r="B115" i="1"/>
  <c r="L114" i="1"/>
  <c r="I114" i="1"/>
  <c r="G114" i="1"/>
  <c r="B114" i="1"/>
  <c r="L113" i="1"/>
  <c r="I113" i="1"/>
  <c r="G113" i="1"/>
  <c r="B113" i="1"/>
  <c r="L112" i="1"/>
  <c r="I112" i="1"/>
  <c r="G112" i="1"/>
  <c r="B112" i="1"/>
  <c r="L111" i="1"/>
  <c r="I111" i="1"/>
  <c r="G111" i="1"/>
  <c r="B111" i="1"/>
  <c r="L110" i="1"/>
  <c r="I110" i="1"/>
  <c r="G110" i="1"/>
  <c r="B110" i="1"/>
  <c r="L109" i="1"/>
  <c r="I109" i="1"/>
  <c r="G109" i="1"/>
  <c r="B109" i="1"/>
  <c r="L108" i="1"/>
  <c r="I108" i="1"/>
  <c r="G108" i="1"/>
  <c r="B108" i="1"/>
  <c r="L107" i="1"/>
  <c r="I107" i="1"/>
  <c r="G107" i="1"/>
  <c r="B107" i="1"/>
  <c r="L106" i="1"/>
  <c r="I106" i="1"/>
  <c r="G106" i="1"/>
  <c r="B106" i="1"/>
  <c r="L105" i="1"/>
  <c r="I105" i="1"/>
  <c r="G105" i="1"/>
  <c r="B105" i="1"/>
  <c r="L104" i="1"/>
  <c r="I104" i="1"/>
  <c r="G104" i="1"/>
  <c r="B104" i="1"/>
  <c r="L103" i="1"/>
  <c r="I103" i="1"/>
  <c r="G103" i="1"/>
  <c r="B103" i="1"/>
  <c r="L102" i="1"/>
  <c r="L128" i="1"/>
  <c r="I102" i="1"/>
  <c r="I128" i="1"/>
  <c r="J10" i="2"/>
  <c r="J8" i="2"/>
  <c r="G102" i="1"/>
  <c r="G128" i="1" s="1"/>
  <c r="H10" i="2" s="1"/>
  <c r="H8" i="2" s="1"/>
  <c r="B102" i="1"/>
  <c r="L101" i="1"/>
  <c r="K101" i="1"/>
  <c r="J101" i="1"/>
  <c r="I101" i="1"/>
  <c r="H101" i="1"/>
  <c r="G101" i="1"/>
  <c r="E101" i="1"/>
  <c r="D101" i="1"/>
  <c r="C101" i="1"/>
  <c r="B101" i="1"/>
  <c r="U99" i="1"/>
  <c r="T99" i="1"/>
  <c r="S99" i="1"/>
  <c r="R99" i="1"/>
  <c r="Q99" i="1"/>
  <c r="P99" i="1"/>
  <c r="O99" i="1"/>
  <c r="N99" i="1"/>
  <c r="M99" i="1"/>
  <c r="K99" i="1"/>
  <c r="J99" i="1"/>
  <c r="H99" i="1"/>
  <c r="F99" i="1"/>
  <c r="E99" i="1"/>
  <c r="D99" i="1"/>
  <c r="C99" i="1"/>
  <c r="L98" i="1"/>
  <c r="I98" i="1"/>
  <c r="G98" i="1"/>
  <c r="B98" i="1"/>
  <c r="L97" i="1"/>
  <c r="I97" i="1"/>
  <c r="G97" i="1"/>
  <c r="B97" i="1"/>
  <c r="L96" i="1"/>
  <c r="I96" i="1"/>
  <c r="G96" i="1"/>
  <c r="B96" i="1"/>
  <c r="L95" i="1"/>
  <c r="I95" i="1"/>
  <c r="G95" i="1"/>
  <c r="B95" i="1"/>
  <c r="L94" i="1"/>
  <c r="I94" i="1"/>
  <c r="G94" i="1"/>
  <c r="B94" i="1"/>
  <c r="B93" i="1"/>
  <c r="L92" i="1"/>
  <c r="I92" i="1"/>
  <c r="G92" i="1"/>
  <c r="B92" i="1"/>
  <c r="L91" i="1"/>
  <c r="I91" i="1"/>
  <c r="G91" i="1"/>
  <c r="B91" i="1"/>
  <c r="L90" i="1"/>
  <c r="I90" i="1"/>
  <c r="G90" i="1"/>
  <c r="B90" i="1"/>
  <c r="L89" i="1"/>
  <c r="I89" i="1"/>
  <c r="G89" i="1"/>
  <c r="B89" i="1"/>
  <c r="L88" i="1"/>
  <c r="I88" i="1"/>
  <c r="G88" i="1"/>
  <c r="B88" i="1"/>
  <c r="L87" i="1"/>
  <c r="I87" i="1"/>
  <c r="G87" i="1"/>
  <c r="B87" i="1"/>
  <c r="L86" i="1"/>
  <c r="I86" i="1"/>
  <c r="G86" i="1"/>
  <c r="B86" i="1"/>
  <c r="L85" i="1"/>
  <c r="I85" i="1"/>
  <c r="G85" i="1"/>
  <c r="B85" i="1"/>
  <c r="L84" i="1"/>
  <c r="I84" i="1"/>
  <c r="G84" i="1"/>
  <c r="B84" i="1"/>
  <c r="L83" i="1"/>
  <c r="I83" i="1"/>
  <c r="G83" i="1"/>
  <c r="B83" i="1"/>
  <c r="L82" i="1"/>
  <c r="I82" i="1"/>
  <c r="G82" i="1"/>
  <c r="B82" i="1"/>
  <c r="L81" i="1"/>
  <c r="I81" i="1"/>
  <c r="G81" i="1"/>
  <c r="B81" i="1"/>
  <c r="L80" i="1"/>
  <c r="I80" i="1"/>
  <c r="G80" i="1"/>
  <c r="B80" i="1"/>
  <c r="L79" i="1"/>
  <c r="I79" i="1"/>
  <c r="G79" i="1"/>
  <c r="B79" i="1"/>
  <c r="L78" i="1"/>
  <c r="I78" i="1"/>
  <c r="G78" i="1"/>
  <c r="B78" i="1"/>
  <c r="L77" i="1"/>
  <c r="I77" i="1"/>
  <c r="G77" i="1"/>
  <c r="B77" i="1"/>
  <c r="L76" i="1"/>
  <c r="I76" i="1"/>
  <c r="G76" i="1"/>
  <c r="B76" i="1"/>
  <c r="L75" i="1"/>
  <c r="I75" i="1"/>
  <c r="G75" i="1"/>
  <c r="B75" i="1"/>
  <c r="L74" i="1"/>
  <c r="I74" i="1"/>
  <c r="G74" i="1"/>
  <c r="B74" i="1"/>
  <c r="L73" i="1"/>
  <c r="L99" i="1"/>
  <c r="I73" i="1"/>
  <c r="I99" i="1"/>
  <c r="G73" i="1"/>
  <c r="G99" i="1"/>
  <c r="B73" i="1"/>
  <c r="B99" i="1" s="1"/>
  <c r="L72" i="1"/>
  <c r="K72" i="1"/>
  <c r="J72" i="1"/>
  <c r="I72" i="1"/>
  <c r="H72" i="1"/>
  <c r="G72" i="1"/>
  <c r="E72" i="1"/>
  <c r="D72" i="1"/>
  <c r="C72" i="1"/>
  <c r="B72" i="1"/>
  <c r="L70" i="1"/>
  <c r="K70" i="1"/>
  <c r="G70" i="1"/>
  <c r="B70" i="1"/>
  <c r="L69" i="1"/>
  <c r="K69" i="1"/>
  <c r="J69" i="1"/>
  <c r="I69" i="1"/>
  <c r="H69" i="1"/>
  <c r="G69" i="1"/>
  <c r="E69" i="1"/>
  <c r="D69" i="1"/>
  <c r="C69" i="1"/>
  <c r="B69" i="1"/>
  <c r="L66" i="1"/>
  <c r="L65" i="1"/>
  <c r="U65" i="1"/>
  <c r="T65" i="1"/>
  <c r="S65" i="1"/>
  <c r="R65" i="1"/>
  <c r="Q65" i="1"/>
  <c r="P65" i="1"/>
  <c r="O65" i="1"/>
  <c r="N65" i="1"/>
  <c r="M65" i="1"/>
  <c r="J65" i="1"/>
  <c r="H65" i="1"/>
  <c r="F65" i="1"/>
  <c r="E65" i="1"/>
  <c r="C65" i="1"/>
  <c r="L64" i="1"/>
  <c r="K64" i="1"/>
  <c r="J64" i="1"/>
  <c r="I64" i="1"/>
  <c r="H64" i="1"/>
  <c r="G64" i="1"/>
  <c r="E64" i="1"/>
  <c r="D64" i="1"/>
  <c r="C64" i="1"/>
  <c r="B64" i="1"/>
  <c r="L62" i="1"/>
  <c r="L19" i="2"/>
  <c r="F62" i="1"/>
  <c r="F60" i="1"/>
  <c r="L61" i="1"/>
  <c r="L18" i="2"/>
  <c r="L17" i="2"/>
  <c r="U60" i="1"/>
  <c r="T60" i="1"/>
  <c r="S60" i="1"/>
  <c r="R60" i="1"/>
  <c r="Q60" i="1"/>
  <c r="P60" i="1"/>
  <c r="O60" i="1"/>
  <c r="N60" i="1"/>
  <c r="M60" i="1"/>
  <c r="L60" i="1"/>
  <c r="J60" i="1"/>
  <c r="H60" i="1"/>
  <c r="E60" i="1"/>
  <c r="C60" i="1"/>
  <c r="L59" i="1"/>
  <c r="K59" i="1"/>
  <c r="J59" i="1"/>
  <c r="I59" i="1"/>
  <c r="H59" i="1"/>
  <c r="G59" i="1"/>
  <c r="E59" i="1"/>
  <c r="D59" i="1"/>
  <c r="C59" i="1"/>
  <c r="B59" i="1"/>
  <c r="U57" i="1"/>
  <c r="T57" i="1"/>
  <c r="S57" i="1"/>
  <c r="R57" i="1"/>
  <c r="Q57" i="1"/>
  <c r="P57" i="1"/>
  <c r="O57" i="1"/>
  <c r="N57" i="1"/>
  <c r="M57" i="1"/>
  <c r="J57" i="1"/>
  <c r="H57" i="1"/>
  <c r="F57" i="1"/>
  <c r="E57" i="1"/>
  <c r="C57" i="1"/>
  <c r="L56" i="1"/>
  <c r="L55" i="1"/>
  <c r="L54" i="1"/>
  <c r="L53" i="1"/>
  <c r="L52" i="1"/>
  <c r="L51" i="1"/>
  <c r="L50" i="1"/>
  <c r="L49" i="1"/>
  <c r="J49" i="1"/>
  <c r="H49" i="1"/>
  <c r="E49" i="1"/>
  <c r="C49" i="1"/>
  <c r="U47" i="1"/>
  <c r="T47" i="1"/>
  <c r="S47" i="1"/>
  <c r="R47" i="1"/>
  <c r="Q47" i="1"/>
  <c r="P47" i="1"/>
  <c r="O47" i="1"/>
  <c r="N47" i="1"/>
  <c r="M47" i="1"/>
  <c r="J47" i="1"/>
  <c r="H47" i="1"/>
  <c r="F47" i="1"/>
  <c r="E47" i="1"/>
  <c r="C47" i="1"/>
  <c r="L46" i="1"/>
  <c r="L45" i="1"/>
  <c r="L47" i="1" s="1"/>
  <c r="L44" i="1"/>
  <c r="J44" i="1"/>
  <c r="H44" i="1"/>
  <c r="E44" i="1"/>
  <c r="C44" i="1"/>
  <c r="U42" i="1"/>
  <c r="T42" i="1"/>
  <c r="T6" i="1"/>
  <c r="S42" i="1"/>
  <c r="S6" i="1"/>
  <c r="R42" i="1"/>
  <c r="R6" i="1"/>
  <c r="Q42" i="1"/>
  <c r="P42" i="1"/>
  <c r="O42" i="1"/>
  <c r="O6" i="1"/>
  <c r="N42" i="1"/>
  <c r="M42" i="1"/>
  <c r="J42" i="1"/>
  <c r="J6" i="1"/>
  <c r="H42" i="1"/>
  <c r="F42" i="1"/>
  <c r="E42" i="1"/>
  <c r="D42" i="1"/>
  <c r="D6" i="1"/>
  <c r="C42" i="1"/>
  <c r="L41" i="1"/>
  <c r="L40" i="1"/>
  <c r="L39" i="1"/>
  <c r="L38" i="1"/>
  <c r="L37" i="1"/>
  <c r="L36" i="1"/>
  <c r="L42" i="1" s="1"/>
  <c r="K36" i="1"/>
  <c r="K42" i="1" s="1"/>
  <c r="K6" i="1" s="1"/>
  <c r="B36" i="1"/>
  <c r="B42" i="1"/>
  <c r="B6" i="1"/>
  <c r="L35" i="1"/>
  <c r="K35" i="1"/>
  <c r="J35" i="1"/>
  <c r="I35" i="1"/>
  <c r="H35" i="1"/>
  <c r="G35" i="1"/>
  <c r="E35" i="1"/>
  <c r="D35" i="1"/>
  <c r="C35" i="1"/>
  <c r="B35" i="1"/>
  <c r="U33" i="1"/>
  <c r="U5" i="1"/>
  <c r="T33" i="1"/>
  <c r="S33" i="1"/>
  <c r="R33" i="1"/>
  <c r="R5" i="1"/>
  <c r="R7" i="1"/>
  <c r="Q33" i="1"/>
  <c r="P33" i="1"/>
  <c r="O33" i="1"/>
  <c r="N33" i="1"/>
  <c r="N5" i="1"/>
  <c r="M33" i="1"/>
  <c r="M5" i="1"/>
  <c r="J33" i="1"/>
  <c r="J5" i="1"/>
  <c r="J7" i="1"/>
  <c r="H33" i="1"/>
  <c r="F33" i="1"/>
  <c r="F5" i="1"/>
  <c r="E33" i="1"/>
  <c r="E5" i="1"/>
  <c r="D33" i="1"/>
  <c r="C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33" i="1" s="1"/>
  <c r="L5" i="1" s="1"/>
  <c r="K10" i="1"/>
  <c r="K33" i="1"/>
  <c r="K5" i="1"/>
  <c r="I10" i="1"/>
  <c r="I33" i="1"/>
  <c r="I5" i="1"/>
  <c r="B10" i="1"/>
  <c r="B33" i="1"/>
  <c r="B5" i="1"/>
  <c r="L9" i="1"/>
  <c r="K9" i="1"/>
  <c r="J9" i="1"/>
  <c r="I9" i="1"/>
  <c r="H9" i="1"/>
  <c r="G9" i="1"/>
  <c r="E9" i="1"/>
  <c r="D9" i="1"/>
  <c r="C9" i="1"/>
  <c r="C4" i="2" s="1"/>
  <c r="B9" i="1"/>
  <c r="C7" i="1"/>
  <c r="U6" i="1"/>
  <c r="Q6" i="1"/>
  <c r="P6" i="1"/>
  <c r="N6" i="1"/>
  <c r="N7" i="1" s="1"/>
  <c r="M6" i="1"/>
  <c r="L6" i="1"/>
  <c r="H6" i="1"/>
  <c r="F6" i="1"/>
  <c r="F7" i="1" s="1"/>
  <c r="E6" i="1"/>
  <c r="E7" i="1" s="1"/>
  <c r="T5" i="1"/>
  <c r="T7" i="1" s="1"/>
  <c r="S5" i="1"/>
  <c r="Q5" i="1"/>
  <c r="Q7" i="1" s="1"/>
  <c r="P5" i="1"/>
  <c r="P7" i="1"/>
  <c r="O5" i="1"/>
  <c r="O7" i="1"/>
  <c r="H5" i="1"/>
  <c r="H7" i="1"/>
  <c r="D5" i="1"/>
  <c r="N4" i="1"/>
  <c r="N59" i="1" s="1"/>
  <c r="M4" i="1"/>
  <c r="M59" i="1" s="1"/>
  <c r="F4" i="1"/>
  <c r="F148" i="1" s="1"/>
  <c r="D7" i="1"/>
  <c r="S7" i="2"/>
  <c r="S5" i="2"/>
  <c r="R7" i="2"/>
  <c r="R5" i="2"/>
  <c r="R57" i="3"/>
  <c r="R43" i="3"/>
  <c r="R13" i="3"/>
  <c r="I146" i="1"/>
  <c r="I150" i="1"/>
  <c r="G150" i="1"/>
  <c r="I166" i="1"/>
  <c r="P17" i="2"/>
  <c r="E17" i="2"/>
  <c r="I36" i="1"/>
  <c r="I42" i="1"/>
  <c r="I6" i="1"/>
  <c r="I7" i="1" s="1"/>
  <c r="G36" i="1"/>
  <c r="G42" i="1"/>
  <c r="G6" i="1"/>
  <c r="I70" i="1"/>
  <c r="H13" i="3"/>
  <c r="H57" i="3"/>
  <c r="H43" i="3"/>
  <c r="S7" i="1"/>
  <c r="B7" i="1"/>
  <c r="C7" i="2"/>
  <c r="C5" i="2"/>
  <c r="M7" i="1"/>
  <c r="U7" i="1"/>
  <c r="B128" i="1"/>
  <c r="C10" i="2"/>
  <c r="C8" i="2"/>
  <c r="J13" i="3"/>
  <c r="J57" i="3"/>
  <c r="J43" i="3"/>
  <c r="D43" i="3"/>
  <c r="D13" i="3"/>
  <c r="J7" i="2"/>
  <c r="J5" i="2"/>
  <c r="G153" i="1"/>
  <c r="L161" i="1"/>
  <c r="L57" i="3"/>
  <c r="L43" i="3"/>
  <c r="D57" i="3"/>
  <c r="Q7" i="2"/>
  <c r="Q5" i="2"/>
  <c r="K7" i="1"/>
  <c r="L57" i="1"/>
  <c r="N57" i="3"/>
  <c r="N43" i="3"/>
  <c r="N13" i="3"/>
  <c r="P57" i="3"/>
  <c r="P43" i="3"/>
  <c r="P13" i="3"/>
  <c r="K146" i="1"/>
  <c r="F19" i="2"/>
  <c r="F17" i="2"/>
  <c r="G10" i="1"/>
  <c r="G33" i="1"/>
  <c r="G5" i="1"/>
  <c r="I149" i="1"/>
  <c r="I153" i="1"/>
  <c r="G164" i="1"/>
  <c r="G166" i="1"/>
  <c r="L7" i="2"/>
  <c r="L5" i="2" s="1"/>
  <c r="T7" i="2"/>
  <c r="T5" i="2"/>
  <c r="R10" i="2"/>
  <c r="R8" i="2"/>
  <c r="M7" i="2"/>
  <c r="M5" i="2"/>
  <c r="U7" i="2"/>
  <c r="U5" i="2"/>
  <c r="B13" i="3"/>
  <c r="O4" i="1"/>
  <c r="O143" i="1" s="1"/>
  <c r="N7" i="2"/>
  <c r="N5" i="2"/>
  <c r="F130" i="1"/>
  <c r="M143" i="1"/>
  <c r="O7" i="2"/>
  <c r="O5" i="2"/>
  <c r="M10" i="2"/>
  <c r="M8" i="2"/>
  <c r="U10" i="2"/>
  <c r="U8" i="2"/>
  <c r="B43" i="3"/>
  <c r="F9" i="1"/>
  <c r="M158" i="1"/>
  <c r="E7" i="2"/>
  <c r="E5" i="2"/>
  <c r="P7" i="2"/>
  <c r="P5" i="2"/>
  <c r="N10" i="2"/>
  <c r="N8" i="2"/>
  <c r="F7" i="2"/>
  <c r="F5" i="2"/>
  <c r="P4" i="1"/>
  <c r="P101" i="1" s="1"/>
  <c r="O9" i="1"/>
  <c r="G7" i="1"/>
  <c r="H7" i="2"/>
  <c r="H5" i="2"/>
  <c r="Q4" i="1"/>
  <c r="Q148" i="1" s="1"/>
  <c r="Q59" i="1"/>
  <c r="Q163" i="1"/>
  <c r="R4" i="1"/>
  <c r="R44" i="1" s="1"/>
  <c r="Q69" i="1"/>
  <c r="R64" i="1"/>
  <c r="R49" i="1"/>
  <c r="R135" i="1"/>
  <c r="R130" i="1"/>
  <c r="S4" i="1"/>
  <c r="S135" i="1" s="1"/>
  <c r="S44" i="1"/>
  <c r="S9" i="1"/>
  <c r="S69" i="1"/>
  <c r="S155" i="1"/>
  <c r="T4" i="1"/>
  <c r="T158" i="1" s="1"/>
  <c r="T135" i="1"/>
  <c r="T72" i="1"/>
  <c r="T35" i="1"/>
  <c r="U4" i="1"/>
  <c r="U72" i="1" s="1"/>
  <c r="T9" i="1"/>
  <c r="U130" i="1"/>
  <c r="U163" i="1"/>
  <c r="P44" i="1" l="1"/>
  <c r="P9" i="1"/>
  <c r="U135" i="1"/>
  <c r="Q72" i="1"/>
  <c r="P49" i="1"/>
  <c r="Q9" i="1"/>
  <c r="Q155" i="1"/>
  <c r="P135" i="1"/>
  <c r="P163" i="1"/>
  <c r="P35" i="1"/>
  <c r="O49" i="1"/>
  <c r="O155" i="1"/>
  <c r="F143" i="1"/>
  <c r="M130" i="1"/>
  <c r="M148" i="1"/>
  <c r="Q35" i="1"/>
  <c r="Q101" i="1"/>
  <c r="P69" i="1"/>
  <c r="R148" i="1"/>
  <c r="R4" i="2"/>
  <c r="AD4" i="3" s="1"/>
  <c r="Q143" i="1"/>
  <c r="Q64" i="1"/>
  <c r="P130" i="1"/>
  <c r="O163" i="1"/>
  <c r="O69" i="1"/>
  <c r="N130" i="1"/>
  <c r="N69" i="1"/>
  <c r="F155" i="1"/>
  <c r="N158" i="1"/>
  <c r="S148" i="1"/>
  <c r="R59" i="1"/>
  <c r="R69" i="1"/>
  <c r="Q158" i="1"/>
  <c r="P143" i="1"/>
  <c r="P4" i="2"/>
  <c r="Z4" i="3" s="1"/>
  <c r="O158" i="1"/>
  <c r="O130" i="1"/>
  <c r="N72" i="1"/>
  <c r="F69" i="1"/>
  <c r="F49" i="1"/>
  <c r="N163" i="1"/>
  <c r="U49" i="1"/>
  <c r="U35" i="1"/>
  <c r="T44" i="1"/>
  <c r="T69" i="1"/>
  <c r="S59" i="1"/>
  <c r="S72" i="1"/>
  <c r="S4" i="2"/>
  <c r="AF4" i="3" s="1"/>
  <c r="R155" i="1"/>
  <c r="R9" i="1"/>
  <c r="Q130" i="1"/>
  <c r="Q4" i="2"/>
  <c r="AB4" i="3" s="1"/>
  <c r="P158" i="1"/>
  <c r="P59" i="1"/>
  <c r="O72" i="1"/>
  <c r="O4" i="2"/>
  <c r="X4" i="3" s="1"/>
  <c r="O135" i="1"/>
  <c r="F72" i="1"/>
  <c r="F44" i="1"/>
  <c r="N35" i="1"/>
  <c r="M101" i="1"/>
  <c r="F163" i="1"/>
  <c r="O44" i="1"/>
  <c r="O35" i="1"/>
  <c r="N143" i="1"/>
  <c r="M135" i="1"/>
  <c r="F101" i="1"/>
  <c r="F4" i="2"/>
  <c r="F4" i="3" s="1"/>
  <c r="U4" i="2"/>
  <c r="AJ4" i="3" s="1"/>
  <c r="U143" i="1"/>
  <c r="T155" i="1"/>
  <c r="T148" i="1"/>
  <c r="S130" i="1"/>
  <c r="S49" i="1"/>
  <c r="R35" i="1"/>
  <c r="R143" i="1"/>
  <c r="R163" i="1"/>
  <c r="U59" i="1"/>
  <c r="U69" i="1"/>
  <c r="T4" i="2"/>
  <c r="AH4" i="3" s="1"/>
  <c r="T59" i="1"/>
  <c r="T163" i="1"/>
  <c r="S143" i="1"/>
  <c r="S64" i="1"/>
  <c r="R101" i="1"/>
  <c r="R158" i="1"/>
  <c r="Q135" i="1"/>
  <c r="Q49" i="1"/>
  <c r="P72" i="1"/>
  <c r="P64" i="1"/>
  <c r="P155" i="1"/>
  <c r="O64" i="1"/>
  <c r="O101" i="1"/>
  <c r="N135" i="1"/>
  <c r="M72" i="1"/>
  <c r="N155" i="1"/>
  <c r="U9" i="1"/>
  <c r="U101" i="1"/>
  <c r="U158" i="1"/>
  <c r="T49" i="1"/>
  <c r="T130" i="1"/>
  <c r="S101" i="1"/>
  <c r="S158" i="1"/>
  <c r="S163" i="1"/>
  <c r="U44" i="1"/>
  <c r="U155" i="1"/>
  <c r="U148" i="1"/>
  <c r="T64" i="1"/>
  <c r="T143" i="1"/>
  <c r="U64" i="1"/>
  <c r="T101" i="1"/>
  <c r="S35" i="1"/>
  <c r="R72" i="1"/>
  <c r="Q44" i="1"/>
  <c r="P148" i="1"/>
  <c r="O148" i="1"/>
  <c r="O59" i="1"/>
  <c r="F64" i="1"/>
  <c r="F59" i="1"/>
  <c r="F35" i="1"/>
  <c r="N101" i="1"/>
  <c r="N4" i="2"/>
  <c r="V4" i="3" s="1"/>
  <c r="F135" i="1"/>
  <c r="F158" i="1"/>
  <c r="M4" i="2"/>
  <c r="T4" i="3" s="1"/>
  <c r="M163" i="1"/>
  <c r="M155" i="1"/>
  <c r="M69" i="1"/>
  <c r="M64" i="1"/>
  <c r="M49" i="1"/>
  <c r="M44" i="1"/>
  <c r="M35" i="1"/>
  <c r="M9" i="1"/>
  <c r="N148" i="1"/>
  <c r="N64" i="1"/>
  <c r="N49" i="1"/>
  <c r="N44" i="1"/>
  <c r="N9" i="1"/>
  <c r="L7" i="1"/>
  <c r="T10" i="2"/>
  <c r="T8" i="2" s="1"/>
  <c r="S10" i="2"/>
  <c r="S8" i="2" s="1"/>
  <c r="Q10" i="2"/>
  <c r="Q8" i="2" s="1"/>
  <c r="P10" i="2"/>
  <c r="P8" i="2" s="1"/>
  <c r="L10" i="2"/>
  <c r="L8" i="2" s="1"/>
  <c r="F10" i="2"/>
  <c r="F8" i="2" s="1"/>
  <c r="E10" i="2"/>
  <c r="E8" i="2" s="1"/>
  <c r="AF43" i="3" l="1"/>
  <c r="AF13" i="3"/>
  <c r="AF57" i="3"/>
  <c r="AH57" i="3"/>
  <c r="AH43" i="3"/>
  <c r="AH13" i="3"/>
  <c r="X57" i="3"/>
  <c r="X43" i="3"/>
  <c r="X13" i="3"/>
  <c r="AJ13" i="3"/>
  <c r="AJ57" i="3"/>
  <c r="AJ43" i="3"/>
  <c r="AD13" i="3"/>
  <c r="AD57" i="3"/>
  <c r="AD43" i="3"/>
  <c r="Z43" i="3"/>
  <c r="Z13" i="3"/>
  <c r="Z57" i="3"/>
  <c r="F43" i="3"/>
  <c r="F13" i="3"/>
  <c r="F57" i="3"/>
  <c r="V57" i="3"/>
  <c r="V43" i="3"/>
  <c r="V13" i="3"/>
  <c r="AB57" i="3"/>
  <c r="AB43" i="3"/>
  <c r="AB13" i="3"/>
  <c r="T43" i="3"/>
  <c r="T13" i="3"/>
  <c r="T57" i="3"/>
</calcChain>
</file>

<file path=xl/sharedStrings.xml><?xml version="1.0" encoding="utf-8"?>
<sst xmlns="http://schemas.openxmlformats.org/spreadsheetml/2006/main" count="376" uniqueCount="174">
  <si>
    <t>Policlínica Estadual da Região Nordeste – Unidade Posse</t>
  </si>
  <si>
    <t>PRODUÇÃO ASSISTENCIAL</t>
  </si>
  <si>
    <t>01. ATENDIMENTO AMBULATORIAL</t>
  </si>
  <si>
    <t>Meta Parcial</t>
  </si>
  <si>
    <t>26-31-jul-24</t>
  </si>
  <si>
    <t>Meta Mensal</t>
  </si>
  <si>
    <t>01-25-Out-24</t>
  </si>
  <si>
    <t>26-31-Out-24</t>
  </si>
  <si>
    <t>Consulta Médica</t>
  </si>
  <si>
    <t>Consulta Multiprofissional</t>
  </si>
  <si>
    <t>TOTAL</t>
  </si>
  <si>
    <t>02. CONSULTA MÉDICA POR ESPECIALIDADE</t>
  </si>
  <si>
    <t>Anestesiologia*</t>
  </si>
  <si>
    <t>Cirurgia Vascular</t>
  </si>
  <si>
    <t>Cardiologia</t>
  </si>
  <si>
    <t>Clínico Geral – Linha do cuidado</t>
  </si>
  <si>
    <t>Dermatologia</t>
  </si>
  <si>
    <t>Endocrinologia</t>
  </si>
  <si>
    <t>Gastroenterologia</t>
  </si>
  <si>
    <t>Ginecologia</t>
  </si>
  <si>
    <t>Obstetrícia (pré-natal de alto risco)</t>
  </si>
  <si>
    <t>Hematologia</t>
  </si>
  <si>
    <t>Infectologia</t>
  </si>
  <si>
    <t>Mastologia</t>
  </si>
  <si>
    <t>Nefrologia</t>
  </si>
  <si>
    <t>Neurologia</t>
  </si>
  <si>
    <t>Pediatria</t>
  </si>
  <si>
    <t>Oftalmologia</t>
  </si>
  <si>
    <t>Ortopedia/Traumatologia</t>
  </si>
  <si>
    <t>Otorrinolaringologia</t>
  </si>
  <si>
    <t>Pneumologia</t>
  </si>
  <si>
    <t>Proctologia</t>
  </si>
  <si>
    <t>Psiquiatria</t>
  </si>
  <si>
    <t>Reumatologia</t>
  </si>
  <si>
    <t>Urologia</t>
  </si>
  <si>
    <t>03. CONSULTA MULTIPROFISSIONAL POR ESPECIALIDADE</t>
  </si>
  <si>
    <t>Enfermeiro</t>
  </si>
  <si>
    <t>Farmacêutico</t>
  </si>
  <si>
    <t>Fisioterapeuta</t>
  </si>
  <si>
    <t>Fonoaudiólogo</t>
  </si>
  <si>
    <t>Nutricionista</t>
  </si>
  <si>
    <t>Psicólogo</t>
  </si>
  <si>
    <t>04. CONSULTA MULTIPROFISSIONAL POR ESPECIALIDADE [Exclusa da  Meta]</t>
  </si>
  <si>
    <t>Enfermagem (triagem)</t>
  </si>
  <si>
    <t>Serviço Social</t>
  </si>
  <si>
    <t>05. PRÁTICAS INTEGRATIVAS E COMPLEMENTARES - PICS</t>
  </si>
  <si>
    <t>Acunputura</t>
  </si>
  <si>
    <t>Aromaterapia</t>
  </si>
  <si>
    <t>Auriculoterapia</t>
  </si>
  <si>
    <t>Fitoterapia</t>
  </si>
  <si>
    <t>Tratamento Naturopático</t>
  </si>
  <si>
    <t>Ventosaterapia</t>
  </si>
  <si>
    <t>Outras PICs</t>
  </si>
  <si>
    <t>06. CONSULTA FARMACÊUTICA</t>
  </si>
  <si>
    <t>Consultas Farmacêuticas</t>
  </si>
  <si>
    <t>≥ 5%</t>
  </si>
  <si>
    <t>Consultas Farmacêuticas Realizadas</t>
  </si>
  <si>
    <t>Processos Atendidos</t>
  </si>
  <si>
    <t>07. DISPENSAÇÃO DE MEDICAMENTOS</t>
  </si>
  <si>
    <t>Dispensação de Medicamentos em relação aos processos cadastrados</t>
  </si>
  <si>
    <t>≥ 50%</t>
  </si>
  <si>
    <t>Dispensação de Medicamentos realizadas</t>
  </si>
  <si>
    <t>-</t>
  </si>
  <si>
    <t>Processos Cadastrados</t>
  </si>
  <si>
    <t>08. PROCEDIMENTO CIRURGICO AMBULATORIAL</t>
  </si>
  <si>
    <t>Cirurgia Menor Ambulatorial (CMA)</t>
  </si>
  <si>
    <t>09. SADT EXTERNO OFERTADO</t>
  </si>
  <si>
    <t>Audiometria</t>
  </si>
  <si>
    <t>Cistoscopia</t>
  </si>
  <si>
    <t>Colonoscopia</t>
  </si>
  <si>
    <t>Colposcopia</t>
  </si>
  <si>
    <t>Densitometria Óssea</t>
  </si>
  <si>
    <t>Doppler Vascular</t>
  </si>
  <si>
    <t>Ecocardiografia</t>
  </si>
  <si>
    <t>Eletrocardiografia</t>
  </si>
  <si>
    <t>Eletroencefalografia</t>
  </si>
  <si>
    <t>Eletroneuromiografia</t>
  </si>
  <si>
    <t>Emissões otoacústica</t>
  </si>
  <si>
    <t>Endoscopia</t>
  </si>
  <si>
    <t>Espirometria</t>
  </si>
  <si>
    <t>Holter</t>
  </si>
  <si>
    <t>Mamografia</t>
  </si>
  <si>
    <t>Mapa</t>
  </si>
  <si>
    <t>Nasofibroscopia</t>
  </si>
  <si>
    <t>Punção Aspirativa por Agrulha Fina (PAAF): Tireóide e Mama</t>
  </si>
  <si>
    <t>Punção Aspirativa por Agrulha Grossa</t>
  </si>
  <si>
    <t>Radiologia</t>
  </si>
  <si>
    <t>Ressonância Nuclear Magnética</t>
  </si>
  <si>
    <t>Teste Ergométrico</t>
  </si>
  <si>
    <t>Tomografia Computadorizada</t>
  </si>
  <si>
    <t>Ultrassonografia</t>
  </si>
  <si>
    <t>Urodinâmica</t>
  </si>
  <si>
    <t>Videolaringoscopia</t>
  </si>
  <si>
    <t>10. SADT EXTERNO REALIZADO</t>
  </si>
  <si>
    <t>11. SADT INTERNO REALIZADO</t>
  </si>
  <si>
    <t>Análises Clínicas</t>
  </si>
  <si>
    <t>Patologia Clínica</t>
  </si>
  <si>
    <t>12. SADT INTERNO OFTALMOLOGICO REALIZADO</t>
  </si>
  <si>
    <t>Fundoscopia</t>
  </si>
  <si>
    <t>Potencial de acuidade visual</t>
  </si>
  <si>
    <t>Tonometria</t>
  </si>
  <si>
    <t>Triagem oftalmológica</t>
  </si>
  <si>
    <t>Teste ortóptico</t>
  </si>
  <si>
    <t>13. CENTRO ESPECIALIZADO EM ODONTOLOGIA (CEO II) - 
CONSULTAS ODONTOLÓGICAS</t>
  </si>
  <si>
    <t>Primeira Consulta</t>
  </si>
  <si>
    <t>Consulta Subsequente</t>
  </si>
  <si>
    <t>14. CENTRO ESPECIALIZADO EM ODONTOLOGIA (CEO II) - 
PROCEDIMENTOS POR ESPECIALIDADES</t>
  </si>
  <si>
    <t>Procedimentos Básicos</t>
  </si>
  <si>
    <t>Periodontia</t>
  </si>
  <si>
    <t>Endodontia</t>
  </si>
  <si>
    <t>Cirurgia Oral</t>
  </si>
  <si>
    <t>15. CONSULTA/PROCEDIMENTO ODONTOLÓGICO</t>
  </si>
  <si>
    <t>Consulta/Procedimento Odontológico</t>
  </si>
  <si>
    <t>16. CLÍNICA DE TERAPIA RENAL SUBSTITUTIVA</t>
  </si>
  <si>
    <t>Hemodiálise</t>
  </si>
  <si>
    <t>Treinamento diálise peritoneal</t>
  </si>
  <si>
    <t>17. TRANSPORTE PARA TRS</t>
  </si>
  <si>
    <t>Ônibus I</t>
  </si>
  <si>
    <t>VAN</t>
  </si>
  <si>
    <t>INDICADORES E METAS DE DESEMPENHO</t>
  </si>
  <si>
    <t>Indicadores de Desempenho</t>
  </si>
  <si>
    <t>01. Razão do Quantitativo de Consultas Ofertadas</t>
  </si>
  <si>
    <t>Número de consultas ofertadas</t>
  </si>
  <si>
    <t>Número de consultas propostas nas metas da unidade</t>
  </si>
  <si>
    <t>02. Razão do Quantitativo de Exames (SADT) Ofertados</t>
  </si>
  <si>
    <t>Número de SADTS ofertados</t>
  </si>
  <si>
    <t>Número de SADTS propostos nas metas da unidade</t>
  </si>
  <si>
    <t>03. Percentual de Exames de Imagem com Resultado Liberado em até 72h</t>
  </si>
  <si>
    <t>≥ 70%</t>
  </si>
  <si>
    <t>Número de Exames de Imagem com Resultado Liberado em até 72h</t>
  </si>
  <si>
    <t>Número de Exames de Imagem com Realizados</t>
  </si>
  <si>
    <t>04. Taxa de Acuracidade de Estoque dos Medicamentos do Componente Especializado da Assistência Farmacêutica</t>
  </si>
  <si>
    <t>≥ 99%</t>
  </si>
  <si>
    <t>Número de itens em conformidade</t>
  </si>
  <si>
    <t>Número total de itens cadastrados no sistema</t>
  </si>
  <si>
    <t>05. Percentual de Consultas Farmacêuticas em Relação ao Número de Processos do CEAF atendidos no mês</t>
  </si>
  <si>
    <t>Número de Processos do CEAF atendidos no mês</t>
  </si>
  <si>
    <t>06. Taxa de Perda Financeira de Medicamentos por Prazo de Validade</t>
  </si>
  <si>
    <t>≤ 0,5%</t>
  </si>
  <si>
    <t>Valor financeiro da perda do segmento padronizado por validade expirada no hospital</t>
  </si>
  <si>
    <t>Valor financeiro inventariado na CAF no período</t>
  </si>
  <si>
    <t>INDICADORES DE EFETIVIDADE</t>
  </si>
  <si>
    <t>Indicadores de Efetividade</t>
  </si>
  <si>
    <t>01. Indicador de Gestão Ambulatorial (%)</t>
  </si>
  <si>
    <t>Taxa de Perda Primária Global (%)</t>
  </si>
  <si>
    <t>Taxa de Perda Primária Consultas Médicas</t>
  </si>
  <si>
    <t>Taxa de Perda Primária Não Médicas</t>
  </si>
  <si>
    <t>Taxa de Absenteísmo Global (%)</t>
  </si>
  <si>
    <t>Taxa de Absenteísmo Consultas Médicas</t>
  </si>
  <si>
    <t>Taxa de Absenteísmo Consultas Não Médicas</t>
  </si>
  <si>
    <t>02. Desaproveitamento SADT</t>
  </si>
  <si>
    <t>Procedimento</t>
  </si>
  <si>
    <t>Perda primária</t>
  </si>
  <si>
    <t>Absenteísmo</t>
  </si>
  <si>
    <t>Emissões Otoacústica</t>
  </si>
  <si>
    <t>Mamograﬁa</t>
  </si>
  <si>
    <t>MAPA</t>
  </si>
  <si>
    <t>Punção aspirativa por agulha fina (PAAF): tireóide e mama</t>
  </si>
  <si>
    <t>Punção aspirativa por agulha grossa</t>
  </si>
  <si>
    <t>Ressonância Magnética</t>
  </si>
  <si>
    <t>Tomograﬁa</t>
  </si>
  <si>
    <t>Ultrassonograﬁa </t>
  </si>
  <si>
    <t>03. Taxa de Absenteísmo</t>
  </si>
  <si>
    <t>Profissão</t>
  </si>
  <si>
    <t>Celetista</t>
  </si>
  <si>
    <t>Estatutário</t>
  </si>
  <si>
    <t>N/A</t>
  </si>
  <si>
    <t>Técnico de Enfermagem</t>
  </si>
  <si>
    <t>Médicos</t>
  </si>
  <si>
    <t>Biomédico</t>
  </si>
  <si>
    <t>Assistente social</t>
  </si>
  <si>
    <t>Áreas administrativas e de suporte</t>
  </si>
  <si>
    <t>GERAL</t>
  </si>
  <si>
    <t>04. Rotatividade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</si>
</sst>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6]mmm\-yy;@"/>
    <numFmt numFmtId="165" formatCode="0.0%"/>
    <numFmt numFmtId="166" formatCode="&quot;R$&quot;\ #,##0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50"/>
      <color rgb="FF000000"/>
      <name val="Calibri"/>
      <family val="2"/>
    </font>
    <font>
      <b/>
      <sz val="11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1"/>
      <color rgb="FF000000"/>
      <name val="Calibri"/>
      <family val="2"/>
    </font>
    <font>
      <sz val="10"/>
      <color rgb="FF000000"/>
      <name val="Arial"/>
      <family val="2"/>
    </font>
    <font>
      <sz val="50"/>
      <color rgb="FF000000"/>
      <name val="Arial"/>
      <family val="2"/>
    </font>
    <font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81D41A"/>
        <bgColor rgb="FFE2F0D9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rgb="FFE2F0D9"/>
      </patternFill>
    </fill>
    <fill>
      <patternFill patternType="solid">
        <fgColor rgb="FFFFFFFF"/>
        <bgColor rgb="FFFFFFFF"/>
      </patternFill>
    </fill>
    <fill>
      <patternFill patternType="solid">
        <fgColor rgb="FFB2B2B2"/>
        <bgColor rgb="FF99CCFF"/>
      </patternFill>
    </fill>
    <fill>
      <patternFill patternType="solid">
        <fgColor rgb="FFD8D8D8"/>
        <bgColor rgb="FFCCFFFF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9" fontId="1" fillId="0" borderId="0" applyFont="0" applyFill="0" applyBorder="0" applyAlignment="0" applyProtection="0"/>
  </cellStyleXfs>
  <cellXfs count="110">
    <xf numFmtId="0" fontId="0" fillId="0" borderId="0" xfId="0"/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2" fillId="0" borderId="0" xfId="1" applyAlignment="1">
      <alignment horizontal="center" vertical="center"/>
    </xf>
    <xf numFmtId="164" fontId="5" fillId="3" borderId="1" xfId="1" applyNumberFormat="1" applyFont="1" applyFill="1" applyBorder="1" applyAlignment="1">
      <alignment horizontal="left" vertical="center" wrapText="1"/>
    </xf>
    <xf numFmtId="164" fontId="6" fillId="3" borderId="1" xfId="1" applyNumberFormat="1" applyFont="1" applyFill="1" applyBorder="1" applyAlignment="1">
      <alignment horizontal="center" vertical="center" wrapText="1"/>
    </xf>
    <xf numFmtId="164" fontId="5" fillId="3" borderId="1" xfId="1" applyNumberFormat="1" applyFont="1" applyFill="1" applyBorder="1" applyAlignment="1">
      <alignment horizontal="center" vertical="center" wrapText="1"/>
    </xf>
    <xf numFmtId="164" fontId="7" fillId="0" borderId="0" xfId="1" applyNumberFormat="1" applyFont="1" applyAlignment="1">
      <alignment horizontal="center" vertical="center"/>
    </xf>
    <xf numFmtId="3" fontId="8" fillId="0" borderId="1" xfId="1" applyNumberFormat="1" applyFont="1" applyBorder="1" applyAlignment="1">
      <alignment horizontal="left" vertical="center" wrapText="1" indent="1"/>
    </xf>
    <xf numFmtId="3" fontId="8" fillId="0" borderId="1" xfId="1" applyNumberFormat="1" applyFont="1" applyBorder="1" applyAlignment="1">
      <alignment horizontal="center" vertical="center"/>
    </xf>
    <xf numFmtId="3" fontId="2" fillId="0" borderId="0" xfId="1" applyNumberFormat="1" applyAlignment="1">
      <alignment horizontal="center" vertical="center"/>
    </xf>
    <xf numFmtId="3" fontId="5" fillId="0" borderId="1" xfId="1" applyNumberFormat="1" applyFont="1" applyBorder="1" applyAlignment="1">
      <alignment horizontal="left" vertical="center" wrapText="1" indent="1"/>
    </xf>
    <xf numFmtId="3" fontId="5" fillId="0" borderId="1" xfId="1" applyNumberFormat="1" applyFont="1" applyBorder="1" applyAlignment="1">
      <alignment horizontal="center" vertical="center"/>
    </xf>
    <xf numFmtId="3" fontId="9" fillId="0" borderId="0" xfId="1" applyNumberFormat="1" applyFont="1" applyAlignment="1">
      <alignment horizontal="center" vertical="center"/>
    </xf>
    <xf numFmtId="3" fontId="8" fillId="0" borderId="2" xfId="1" applyNumberFormat="1" applyFont="1" applyBorder="1" applyAlignment="1">
      <alignment horizontal="left" vertical="center" wrapText="1"/>
    </xf>
    <xf numFmtId="3" fontId="8" fillId="0" borderId="2" xfId="1" applyNumberFormat="1" applyFont="1" applyBorder="1" applyAlignment="1">
      <alignment horizontal="center" vertical="center"/>
    </xf>
    <xf numFmtId="3" fontId="10" fillId="0" borderId="2" xfId="1" applyNumberFormat="1" applyFont="1" applyBorder="1" applyAlignment="1">
      <alignment horizontal="center" vertical="center"/>
    </xf>
    <xf numFmtId="3" fontId="8" fillId="0" borderId="1" xfId="1" applyNumberFormat="1" applyFont="1" applyBorder="1" applyAlignment="1">
      <alignment vertical="center"/>
    </xf>
    <xf numFmtId="3" fontId="8" fillId="4" borderId="1" xfId="1" applyNumberFormat="1" applyFont="1" applyFill="1" applyBorder="1" applyAlignment="1">
      <alignment horizontal="left" vertical="center" wrapText="1" indent="1"/>
    </xf>
    <xf numFmtId="3" fontId="10" fillId="4" borderId="1" xfId="1" applyNumberFormat="1" applyFont="1" applyFill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10" fillId="5" borderId="1" xfId="0" applyNumberFormat="1" applyFont="1" applyFill="1" applyBorder="1" applyAlignment="1">
      <alignment horizontal="center" vertical="center"/>
    </xf>
    <xf numFmtId="3" fontId="10" fillId="0" borderId="1" xfId="0" applyNumberFormat="1" applyFont="1" applyBorder="1" applyAlignment="1">
      <alignment horizontal="left" vertical="center" wrapText="1" indent="2"/>
    </xf>
    <xf numFmtId="3" fontId="10" fillId="0" borderId="3" xfId="1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3" fontId="10" fillId="0" borderId="4" xfId="1" applyNumberFormat="1" applyFont="1" applyBorder="1" applyAlignment="1">
      <alignment horizontal="center" vertical="center"/>
    </xf>
    <xf numFmtId="0" fontId="8" fillId="0" borderId="2" xfId="1" applyFont="1" applyBorder="1" applyAlignment="1">
      <alignment horizontal="left" vertical="center" wrapText="1"/>
    </xf>
    <xf numFmtId="0" fontId="8" fillId="0" borderId="2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3" fontId="10" fillId="0" borderId="1" xfId="1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left" vertical="center" wrapText="1" indent="1"/>
    </xf>
    <xf numFmtId="0" fontId="2" fillId="0" borderId="2" xfId="1" applyBorder="1" applyAlignment="1">
      <alignment horizontal="left" vertical="center" wrapText="1"/>
    </xf>
    <xf numFmtId="0" fontId="2" fillId="0" borderId="2" xfId="1" applyBorder="1" applyAlignment="1">
      <alignment horizontal="center" vertical="center"/>
    </xf>
    <xf numFmtId="164" fontId="9" fillId="0" borderId="0" xfId="1" applyNumberFormat="1" applyFont="1" applyAlignment="1">
      <alignment horizontal="center" vertical="center"/>
    </xf>
    <xf numFmtId="3" fontId="10" fillId="0" borderId="1" xfId="2" applyNumberFormat="1" applyFont="1" applyFill="1" applyBorder="1" applyAlignment="1" applyProtection="1">
      <alignment horizontal="center" vertical="center"/>
    </xf>
    <xf numFmtId="3" fontId="6" fillId="0" borderId="1" xfId="0" applyNumberFormat="1" applyFont="1" applyBorder="1" applyAlignment="1">
      <alignment horizontal="left" vertical="center" wrapText="1" indent="1"/>
    </xf>
    <xf numFmtId="3" fontId="6" fillId="0" borderId="1" xfId="2" applyNumberFormat="1" applyFont="1" applyFill="1" applyBorder="1" applyAlignment="1" applyProtection="1">
      <alignment horizontal="center" vertical="center"/>
    </xf>
    <xf numFmtId="164" fontId="5" fillId="3" borderId="1" xfId="1" applyNumberFormat="1" applyFont="1" applyFill="1" applyBorder="1" applyAlignment="1">
      <alignment horizontal="center" vertical="center"/>
    </xf>
    <xf numFmtId="3" fontId="10" fillId="0" borderId="1" xfId="2" applyNumberFormat="1" applyFont="1" applyFill="1" applyBorder="1" applyAlignment="1">
      <alignment horizontal="center" vertical="center"/>
    </xf>
    <xf numFmtId="3" fontId="6" fillId="0" borderId="1" xfId="1" applyNumberFormat="1" applyFont="1" applyBorder="1" applyAlignment="1">
      <alignment horizontal="center" vertical="center"/>
    </xf>
    <xf numFmtId="3" fontId="10" fillId="0" borderId="1" xfId="1" applyNumberFormat="1" applyFont="1" applyBorder="1" applyAlignment="1">
      <alignment horizontal="center" vertical="center" wrapText="1"/>
    </xf>
    <xf numFmtId="3" fontId="6" fillId="0" borderId="1" xfId="1" applyNumberFormat="1" applyFont="1" applyBorder="1" applyAlignment="1">
      <alignment horizontal="center" vertical="center" wrapText="1"/>
    </xf>
    <xf numFmtId="0" fontId="2" fillId="0" borderId="0" xfId="1" applyAlignment="1">
      <alignment horizontal="left" vertical="center"/>
    </xf>
    <xf numFmtId="0" fontId="11" fillId="0" borderId="0" xfId="1" applyFont="1" applyAlignment="1">
      <alignment vertical="center"/>
    </xf>
    <xf numFmtId="0" fontId="11" fillId="0" borderId="0" xfId="1" applyFont="1"/>
    <xf numFmtId="0" fontId="10" fillId="0" borderId="0" xfId="1" applyFont="1" applyAlignment="1">
      <alignment vertical="center"/>
    </xf>
    <xf numFmtId="164" fontId="6" fillId="6" borderId="1" xfId="1" applyNumberFormat="1" applyFont="1" applyFill="1" applyBorder="1" applyAlignment="1">
      <alignment horizontal="center" vertical="center" wrapText="1"/>
    </xf>
    <xf numFmtId="164" fontId="6" fillId="6" borderId="1" xfId="1" applyNumberFormat="1" applyFont="1" applyFill="1" applyBorder="1" applyAlignment="1">
      <alignment horizontal="center" vertical="center"/>
    </xf>
    <xf numFmtId="164" fontId="6" fillId="0" borderId="0" xfId="1" applyNumberFormat="1" applyFont="1" applyAlignment="1">
      <alignment vertical="center"/>
    </xf>
    <xf numFmtId="164" fontId="6" fillId="0" borderId="0" xfId="1" applyNumberFormat="1" applyFont="1"/>
    <xf numFmtId="10" fontId="6" fillId="7" borderId="1" xfId="1" applyNumberFormat="1" applyFont="1" applyFill="1" applyBorder="1" applyAlignment="1">
      <alignment horizontal="left" vertical="center" wrapText="1"/>
    </xf>
    <xf numFmtId="9" fontId="6" fillId="3" borderId="1" xfId="1" applyNumberFormat="1" applyFont="1" applyFill="1" applyBorder="1" applyAlignment="1">
      <alignment horizontal="center" vertical="center"/>
    </xf>
    <xf numFmtId="165" fontId="6" fillId="3" borderId="1" xfId="0" applyNumberFormat="1" applyFont="1" applyFill="1" applyBorder="1" applyAlignment="1">
      <alignment horizontal="center" vertical="center"/>
    </xf>
    <xf numFmtId="10" fontId="6" fillId="0" borderId="0" xfId="1" applyNumberFormat="1" applyFont="1" applyAlignment="1">
      <alignment vertical="center"/>
    </xf>
    <xf numFmtId="3" fontId="10" fillId="4" borderId="1" xfId="1" applyNumberFormat="1" applyFont="1" applyFill="1" applyBorder="1" applyAlignment="1">
      <alignment horizontal="left" vertical="center" wrapText="1" indent="2"/>
    </xf>
    <xf numFmtId="3" fontId="6" fillId="4" borderId="1" xfId="1" applyNumberFormat="1" applyFont="1" applyFill="1" applyBorder="1" applyAlignment="1">
      <alignment horizontal="center" vertical="center"/>
    </xf>
    <xf numFmtId="3" fontId="10" fillId="8" borderId="1" xfId="0" applyNumberFormat="1" applyFont="1" applyFill="1" applyBorder="1" applyAlignment="1">
      <alignment horizontal="center" vertical="center"/>
    </xf>
    <xf numFmtId="3" fontId="10" fillId="0" borderId="0" xfId="1" applyNumberFormat="1" applyFont="1" applyAlignment="1">
      <alignment vertical="center"/>
    </xf>
    <xf numFmtId="3" fontId="10" fillId="0" borderId="0" xfId="1" applyNumberFormat="1" applyFont="1"/>
    <xf numFmtId="9" fontId="6" fillId="7" borderId="1" xfId="1" applyNumberFormat="1" applyFont="1" applyFill="1" applyBorder="1" applyAlignment="1">
      <alignment horizontal="center" vertical="center"/>
    </xf>
    <xf numFmtId="165" fontId="6" fillId="7" borderId="1" xfId="0" applyNumberFormat="1" applyFont="1" applyFill="1" applyBorder="1" applyAlignment="1">
      <alignment horizontal="center" vertical="center"/>
    </xf>
    <xf numFmtId="3" fontId="12" fillId="8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166" fontId="10" fillId="4" borderId="1" xfId="1" applyNumberFormat="1" applyFont="1" applyFill="1" applyBorder="1" applyAlignment="1">
      <alignment horizontal="left" vertical="center" wrapText="1" indent="2"/>
    </xf>
    <xf numFmtId="166" fontId="6" fillId="4" borderId="1" xfId="1" applyNumberFormat="1" applyFont="1" applyFill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/>
    </xf>
    <xf numFmtId="166" fontId="10" fillId="8" borderId="1" xfId="0" applyNumberFormat="1" applyFont="1" applyFill="1" applyBorder="1" applyAlignment="1">
      <alignment horizontal="center" vertical="center"/>
    </xf>
    <xf numFmtId="166" fontId="10" fillId="0" borderId="0" xfId="1" applyNumberFormat="1" applyFont="1" applyAlignment="1">
      <alignment vertical="center"/>
    </xf>
    <xf numFmtId="166" fontId="10" fillId="0" borderId="0" xfId="1" applyNumberFormat="1" applyFont="1"/>
    <xf numFmtId="164" fontId="6" fillId="6" borderId="5" xfId="1" applyNumberFormat="1" applyFont="1" applyFill="1" applyBorder="1" applyAlignment="1">
      <alignment horizontal="center" vertical="center" wrapText="1"/>
    </xf>
    <xf numFmtId="164" fontId="6" fillId="6" borderId="5" xfId="1" applyNumberFormat="1" applyFont="1" applyFill="1" applyBorder="1" applyAlignment="1">
      <alignment horizontal="centerContinuous" vertical="center"/>
    </xf>
    <xf numFmtId="10" fontId="6" fillId="7" borderId="5" xfId="1" applyNumberFormat="1" applyFont="1" applyFill="1" applyBorder="1" applyAlignment="1">
      <alignment horizontal="left" vertical="center" wrapText="1"/>
    </xf>
    <xf numFmtId="9" fontId="6" fillId="3" borderId="6" xfId="1" applyNumberFormat="1" applyFont="1" applyFill="1" applyBorder="1" applyAlignment="1">
      <alignment horizontal="centerContinuous" vertical="center"/>
    </xf>
    <xf numFmtId="165" fontId="6" fillId="3" borderId="7" xfId="0" applyNumberFormat="1" applyFont="1" applyFill="1" applyBorder="1" applyAlignment="1">
      <alignment horizontal="centerContinuous" vertical="center"/>
    </xf>
    <xf numFmtId="9" fontId="6" fillId="3" borderId="5" xfId="1" applyNumberFormat="1" applyFont="1" applyFill="1" applyBorder="1" applyAlignment="1">
      <alignment horizontal="centerContinuous" vertical="center"/>
    </xf>
    <xf numFmtId="165" fontId="6" fillId="3" borderId="5" xfId="0" applyNumberFormat="1" applyFont="1" applyFill="1" applyBorder="1" applyAlignment="1">
      <alignment horizontal="centerContinuous" vertical="center"/>
    </xf>
    <xf numFmtId="3" fontId="10" fillId="4" borderId="5" xfId="1" applyNumberFormat="1" applyFont="1" applyFill="1" applyBorder="1" applyAlignment="1">
      <alignment horizontal="left" vertical="center" wrapText="1" indent="2"/>
    </xf>
    <xf numFmtId="3" fontId="10" fillId="4" borderId="8" xfId="1" applyNumberFormat="1" applyFont="1" applyFill="1" applyBorder="1" applyAlignment="1">
      <alignment horizontal="left" vertical="center" wrapText="1" indent="2"/>
    </xf>
    <xf numFmtId="3" fontId="6" fillId="4" borderId="8" xfId="1" applyNumberFormat="1" applyFont="1" applyFill="1" applyBorder="1" applyAlignment="1">
      <alignment horizontal="center" vertical="center"/>
    </xf>
    <xf numFmtId="3" fontId="10" fillId="0" borderId="8" xfId="0" applyNumberFormat="1" applyFont="1" applyBorder="1" applyAlignment="1">
      <alignment horizontal="center" vertical="center"/>
    </xf>
    <xf numFmtId="164" fontId="6" fillId="3" borderId="5" xfId="1" applyNumberFormat="1" applyFont="1" applyFill="1" applyBorder="1" applyAlignment="1">
      <alignment horizontal="centerContinuous" vertical="center"/>
    </xf>
    <xf numFmtId="10" fontId="6" fillId="7" borderId="5" xfId="1" applyNumberFormat="1" applyFont="1" applyFill="1" applyBorder="1" applyAlignment="1">
      <alignment horizontal="center" vertical="center" wrapText="1"/>
    </xf>
    <xf numFmtId="10" fontId="10" fillId="4" borderId="5" xfId="1" applyNumberFormat="1" applyFont="1" applyFill="1" applyBorder="1" applyAlignment="1">
      <alignment horizontal="center" vertical="center"/>
    </xf>
    <xf numFmtId="10" fontId="10" fillId="0" borderId="5" xfId="0" applyNumberFormat="1" applyFont="1" applyBorder="1" applyAlignment="1">
      <alignment horizontal="center" vertical="center"/>
    </xf>
    <xf numFmtId="3" fontId="6" fillId="4" borderId="5" xfId="1" applyNumberFormat="1" applyFont="1" applyFill="1" applyBorder="1" applyAlignment="1">
      <alignment horizontal="left" vertical="center" wrapText="1" indent="2"/>
    </xf>
    <xf numFmtId="10" fontId="6" fillId="4" borderId="5" xfId="1" applyNumberFormat="1" applyFont="1" applyFill="1" applyBorder="1" applyAlignment="1">
      <alignment horizontal="center" vertical="center"/>
    </xf>
    <xf numFmtId="10" fontId="6" fillId="0" borderId="5" xfId="0" applyNumberFormat="1" applyFont="1" applyBorder="1" applyAlignment="1">
      <alignment horizontal="center" vertical="center"/>
    </xf>
    <xf numFmtId="3" fontId="6" fillId="0" borderId="0" xfId="1" applyNumberFormat="1" applyFont="1" applyAlignment="1">
      <alignment vertical="center"/>
    </xf>
    <xf numFmtId="3" fontId="6" fillId="0" borderId="0" xfId="1" applyNumberFormat="1" applyFont="1"/>
    <xf numFmtId="10" fontId="6" fillId="4" borderId="6" xfId="1" applyNumberFormat="1" applyFont="1" applyFill="1" applyBorder="1" applyAlignment="1">
      <alignment horizontal="centerContinuous" vertical="center"/>
    </xf>
    <xf numFmtId="10" fontId="6" fillId="4" borderId="7" xfId="1" applyNumberFormat="1" applyFont="1" applyFill="1" applyBorder="1" applyAlignment="1">
      <alignment horizontal="centerContinuous" vertical="center"/>
    </xf>
    <xf numFmtId="10" fontId="6" fillId="0" borderId="7" xfId="0" applyNumberFormat="1" applyFont="1" applyBorder="1" applyAlignment="1">
      <alignment horizontal="centerContinuous" vertical="center"/>
    </xf>
    <xf numFmtId="0" fontId="10" fillId="0" borderId="8" xfId="1" applyFont="1" applyBorder="1" applyAlignment="1">
      <alignment vertical="center"/>
    </xf>
    <xf numFmtId="0" fontId="10" fillId="0" borderId="8" xfId="1" applyFont="1" applyBorder="1" applyAlignment="1">
      <alignment horizontal="center" vertical="center"/>
    </xf>
    <xf numFmtId="9" fontId="10" fillId="0" borderId="0" xfId="1" applyNumberFormat="1" applyFont="1" applyAlignment="1">
      <alignment vertical="center"/>
    </xf>
    <xf numFmtId="3" fontId="4" fillId="2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/>
    </xf>
    <xf numFmtId="3" fontId="8" fillId="0" borderId="1" xfId="1" applyNumberFormat="1" applyFont="1" applyBorder="1" applyAlignment="1">
      <alignment horizontal="center" vertical="center"/>
    </xf>
    <xf numFmtId="10" fontId="6" fillId="0" borderId="6" xfId="1" applyNumberFormat="1" applyFont="1" applyBorder="1" applyAlignment="1">
      <alignment horizontal="center" vertical="center"/>
    </xf>
    <xf numFmtId="10" fontId="6" fillId="0" borderId="7" xfId="1" applyNumberFormat="1" applyFont="1" applyBorder="1" applyAlignment="1">
      <alignment horizontal="center" vertical="center"/>
    </xf>
    <xf numFmtId="10" fontId="10" fillId="0" borderId="6" xfId="1" applyNumberFormat="1" applyFont="1" applyBorder="1" applyAlignment="1">
      <alignment horizontal="center" vertical="center"/>
    </xf>
    <xf numFmtId="10" fontId="10" fillId="0" borderId="7" xfId="1" applyNumberFormat="1" applyFont="1" applyBorder="1" applyAlignment="1">
      <alignment horizontal="center" vertical="center"/>
    </xf>
    <xf numFmtId="10" fontId="6" fillId="4" borderId="6" xfId="1" applyNumberFormat="1" applyFont="1" applyFill="1" applyBorder="1" applyAlignment="1">
      <alignment horizontal="center" vertical="center"/>
    </xf>
    <xf numFmtId="10" fontId="6" fillId="4" borderId="7" xfId="1" applyNumberFormat="1" applyFont="1" applyFill="1" applyBorder="1" applyAlignment="1">
      <alignment horizontal="center" vertical="center"/>
    </xf>
    <xf numFmtId="3" fontId="4" fillId="2" borderId="5" xfId="1" applyNumberFormat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/>
    </xf>
    <xf numFmtId="164" fontId="6" fillId="6" borderId="6" xfId="1" applyNumberFormat="1" applyFont="1" applyFill="1" applyBorder="1" applyAlignment="1">
      <alignment horizontal="center" vertical="center"/>
    </xf>
    <xf numFmtId="164" fontId="6" fillId="6" borderId="7" xfId="1" applyNumberFormat="1" applyFont="1" applyFill="1" applyBorder="1" applyAlignment="1">
      <alignment horizontal="center" vertical="center"/>
    </xf>
    <xf numFmtId="9" fontId="6" fillId="3" borderId="6" xfId="1" applyNumberFormat="1" applyFont="1" applyFill="1" applyBorder="1" applyAlignment="1">
      <alignment horizontal="center" vertical="center"/>
    </xf>
    <xf numFmtId="9" fontId="6" fillId="3" borderId="7" xfId="1" applyNumberFormat="1" applyFont="1" applyFill="1" applyBorder="1" applyAlignment="1">
      <alignment horizontal="center" vertical="center"/>
    </xf>
  </cellXfs>
  <cellStyles count="3">
    <cellStyle name="Normal" xfId="0" builtinId="0"/>
    <cellStyle name="Normal 5 2" xfId="1" xr:uid="{8AC72701-6AB0-4237-9FEA-6A2B46D60C08}"/>
    <cellStyle name="Porcentagem 4" xfId="2" xr:uid="{D624A55E-323D-406C-B89F-CF0C22511D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95250</xdr:rowOff>
    </xdr:from>
    <xdr:to>
      <xdr:col>0</xdr:col>
      <xdr:colOff>2019300</xdr:colOff>
      <xdr:row>0</xdr:row>
      <xdr:rowOff>638175</xdr:rowOff>
    </xdr:to>
    <xdr:pic>
      <xdr:nvPicPr>
        <xdr:cNvPr id="1029" name="Imagem 1">
          <a:extLst>
            <a:ext uri="{FF2B5EF4-FFF2-40B4-BE49-F238E27FC236}">
              <a16:creationId xmlns:a16="http://schemas.microsoft.com/office/drawing/2014/main" id="{D087F9B1-1244-4B80-519C-29C826BAE5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95250"/>
          <a:ext cx="18954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2886075</xdr:colOff>
      <xdr:row>0</xdr:row>
      <xdr:rowOff>38100</xdr:rowOff>
    </xdr:from>
    <xdr:to>
      <xdr:col>21</xdr:col>
      <xdr:colOff>9525</xdr:colOff>
      <xdr:row>0</xdr:row>
      <xdr:rowOff>742950</xdr:rowOff>
    </xdr:to>
    <xdr:pic>
      <xdr:nvPicPr>
        <xdr:cNvPr id="1030" name="Imagem 2">
          <a:extLst>
            <a:ext uri="{FF2B5EF4-FFF2-40B4-BE49-F238E27FC236}">
              <a16:creationId xmlns:a16="http://schemas.microsoft.com/office/drawing/2014/main" id="{FD51C285-489B-DB80-1FB5-331B8C2390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86075" y="38100"/>
          <a:ext cx="35337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114300</xdr:rowOff>
    </xdr:from>
    <xdr:to>
      <xdr:col>0</xdr:col>
      <xdr:colOff>2124075</xdr:colOff>
      <xdr:row>0</xdr:row>
      <xdr:rowOff>657225</xdr:rowOff>
    </xdr:to>
    <xdr:pic>
      <xdr:nvPicPr>
        <xdr:cNvPr id="2053" name="Imagem 1">
          <a:extLst>
            <a:ext uri="{FF2B5EF4-FFF2-40B4-BE49-F238E27FC236}">
              <a16:creationId xmlns:a16="http://schemas.microsoft.com/office/drawing/2014/main" id="{05242AD5-F304-C895-EA8D-2FE5D0E4F5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14300"/>
          <a:ext cx="18954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2857500</xdr:colOff>
      <xdr:row>0</xdr:row>
      <xdr:rowOff>47625</xdr:rowOff>
    </xdr:from>
    <xdr:to>
      <xdr:col>13</xdr:col>
      <xdr:colOff>1343025</xdr:colOff>
      <xdr:row>0</xdr:row>
      <xdr:rowOff>752475</xdr:rowOff>
    </xdr:to>
    <xdr:pic>
      <xdr:nvPicPr>
        <xdr:cNvPr id="2054" name="Imagem 2">
          <a:extLst>
            <a:ext uri="{FF2B5EF4-FFF2-40B4-BE49-F238E27FC236}">
              <a16:creationId xmlns:a16="http://schemas.microsoft.com/office/drawing/2014/main" id="{F948826E-B8B4-AFA8-8885-1876E19890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0" y="47625"/>
          <a:ext cx="35337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95250</xdr:rowOff>
    </xdr:from>
    <xdr:to>
      <xdr:col>0</xdr:col>
      <xdr:colOff>2009775</xdr:colOff>
      <xdr:row>0</xdr:row>
      <xdr:rowOff>638175</xdr:rowOff>
    </xdr:to>
    <xdr:pic>
      <xdr:nvPicPr>
        <xdr:cNvPr id="3077" name="Imagem 1">
          <a:extLst>
            <a:ext uri="{FF2B5EF4-FFF2-40B4-BE49-F238E27FC236}">
              <a16:creationId xmlns:a16="http://schemas.microsoft.com/office/drawing/2014/main" id="{A7785803-55FF-F0D4-16D2-992313B04E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5250"/>
          <a:ext cx="18954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3562350</xdr:colOff>
      <xdr:row>0</xdr:row>
      <xdr:rowOff>0</xdr:rowOff>
    </xdr:from>
    <xdr:to>
      <xdr:col>22</xdr:col>
      <xdr:colOff>1333500</xdr:colOff>
      <xdr:row>0</xdr:row>
      <xdr:rowOff>704850</xdr:rowOff>
    </xdr:to>
    <xdr:pic>
      <xdr:nvPicPr>
        <xdr:cNvPr id="3078" name="Imagem 2">
          <a:extLst>
            <a:ext uri="{FF2B5EF4-FFF2-40B4-BE49-F238E27FC236}">
              <a16:creationId xmlns:a16="http://schemas.microsoft.com/office/drawing/2014/main" id="{F3A9D4F9-83B4-C341-1E4B-C9FCBD0E3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0"/>
          <a:ext cx="35337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F25CA-FBAA-4D2B-AE54-A9609E4380FE}">
  <sheetPr>
    <tabColor theme="7" tint="-0.499984740745262"/>
  </sheetPr>
  <dimension ref="A1:W166"/>
  <sheetViews>
    <sheetView showGridLines="0" tabSelected="1" view="pageBreakPreview" zoomScaleNormal="100" zoomScaleSheetLayoutView="100" workbookViewId="0">
      <pane xSplit="1" ySplit="4" topLeftCell="K151" activePane="bottomRight" state="frozen"/>
      <selection pane="topRight" activeCell="K164" sqref="K164"/>
      <selection pane="bottomLeft" activeCell="K164" sqref="K164"/>
      <selection pane="bottomRight" activeCell="A2" sqref="A2:U166"/>
    </sheetView>
  </sheetViews>
  <sheetFormatPr defaultColWidth="8.7109375" defaultRowHeight="15" x14ac:dyDescent="0.25"/>
  <cols>
    <col min="1" max="1" width="65.7109375" style="42" customWidth="1"/>
    <col min="2" max="6" width="14.7109375" style="3" hidden="1" customWidth="1"/>
    <col min="7" max="10" width="13.85546875" style="3" hidden="1" customWidth="1"/>
    <col min="11" max="11" width="15.7109375" style="3" customWidth="1"/>
    <col min="12" max="13" width="14.7109375" style="3" hidden="1" customWidth="1"/>
    <col min="14" max="14" width="14.7109375" style="3" customWidth="1"/>
    <col min="15" max="21" width="25.7109375" style="3" hidden="1" customWidth="1"/>
    <col min="22" max="16384" width="8.7109375" style="3"/>
  </cols>
  <sheetData>
    <row r="1" spans="1:21" s="2" customFormat="1" ht="60" customHeight="1" x14ac:dyDescent="0.25">
      <c r="A1" s="1"/>
    </row>
    <row r="2" spans="1:21" x14ac:dyDescent="0.25">
      <c r="A2" s="95" t="s">
        <v>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</row>
    <row r="3" spans="1:21" x14ac:dyDescent="0.25">
      <c r="A3" s="96" t="s">
        <v>1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</row>
    <row r="4" spans="1:21" s="7" customFormat="1" x14ac:dyDescent="0.25">
      <c r="A4" s="4" t="s">
        <v>2</v>
      </c>
      <c r="B4" s="5" t="s">
        <v>3</v>
      </c>
      <c r="C4" s="6" t="s">
        <v>4</v>
      </c>
      <c r="D4" s="5" t="s">
        <v>5</v>
      </c>
      <c r="E4" s="6">
        <v>45505</v>
      </c>
      <c r="F4" s="6" t="e">
        <f ca="1">_xll.FIMMÊS(E4,0)+1</f>
        <v>#NAME?</v>
      </c>
      <c r="G4" s="6" t="s">
        <v>3</v>
      </c>
      <c r="H4" s="6" t="s">
        <v>6</v>
      </c>
      <c r="I4" s="6" t="s">
        <v>3</v>
      </c>
      <c r="J4" s="6" t="s">
        <v>7</v>
      </c>
      <c r="K4" s="5" t="s">
        <v>5</v>
      </c>
      <c r="L4" s="6">
        <v>45566</v>
      </c>
      <c r="M4" s="6" t="e">
        <f t="shared" ref="M4:U4" ca="1" si="0">_xll.FIMMÊS(L4,0)+1</f>
        <v>#NAME?</v>
      </c>
      <c r="N4" s="6" t="e">
        <f t="shared" ca="1" si="0"/>
        <v>#NAME?</v>
      </c>
      <c r="O4" s="6" t="e">
        <f t="shared" ca="1" si="0"/>
        <v>#NAME?</v>
      </c>
      <c r="P4" s="6" t="e">
        <f t="shared" ca="1" si="0"/>
        <v>#NAME?</v>
      </c>
      <c r="Q4" s="6" t="e">
        <f t="shared" ca="1" si="0"/>
        <v>#NAME?</v>
      </c>
      <c r="R4" s="6" t="e">
        <f t="shared" ca="1" si="0"/>
        <v>#NAME?</v>
      </c>
      <c r="S4" s="6" t="e">
        <f t="shared" ca="1" si="0"/>
        <v>#NAME?</v>
      </c>
      <c r="T4" s="6" t="e">
        <f t="shared" ca="1" si="0"/>
        <v>#NAME?</v>
      </c>
      <c r="U4" s="6" t="e">
        <f t="shared" ca="1" si="0"/>
        <v>#NAME?</v>
      </c>
    </row>
    <row r="5" spans="1:21" s="10" customFormat="1" x14ac:dyDescent="0.25">
      <c r="A5" s="8" t="s">
        <v>8</v>
      </c>
      <c r="B5" s="9">
        <f>B33</f>
        <v>738.77419354838707</v>
      </c>
      <c r="C5" s="9">
        <v>416</v>
      </c>
      <c r="D5" s="9">
        <f t="shared" ref="D5:U5" si="1">D33</f>
        <v>3817</v>
      </c>
      <c r="E5" s="9">
        <f t="shared" si="1"/>
        <v>4149</v>
      </c>
      <c r="F5" s="9">
        <f t="shared" si="1"/>
        <v>4332</v>
      </c>
      <c r="G5" s="9">
        <f t="shared" si="1"/>
        <v>3078</v>
      </c>
      <c r="H5" s="9">
        <f t="shared" si="1"/>
        <v>3869</v>
      </c>
      <c r="I5" s="9">
        <f t="shared" si="1"/>
        <v>739</v>
      </c>
      <c r="J5" s="9">
        <f t="shared" si="1"/>
        <v>582</v>
      </c>
      <c r="K5" s="9">
        <f t="shared" si="1"/>
        <v>3817</v>
      </c>
      <c r="L5" s="9">
        <f t="shared" si="1"/>
        <v>4451</v>
      </c>
      <c r="M5" s="9">
        <f t="shared" si="1"/>
        <v>4192</v>
      </c>
      <c r="N5" s="9">
        <f t="shared" si="1"/>
        <v>4293</v>
      </c>
      <c r="O5" s="9">
        <f t="shared" si="1"/>
        <v>0</v>
      </c>
      <c r="P5" s="9">
        <f t="shared" si="1"/>
        <v>0</v>
      </c>
      <c r="Q5" s="9">
        <f t="shared" si="1"/>
        <v>0</v>
      </c>
      <c r="R5" s="9">
        <f t="shared" si="1"/>
        <v>0</v>
      </c>
      <c r="S5" s="9">
        <f t="shared" si="1"/>
        <v>0</v>
      </c>
      <c r="T5" s="9">
        <f t="shared" si="1"/>
        <v>0</v>
      </c>
      <c r="U5" s="9">
        <f t="shared" si="1"/>
        <v>0</v>
      </c>
    </row>
    <row r="6" spans="1:21" s="10" customFormat="1" x14ac:dyDescent="0.25">
      <c r="A6" s="8" t="s">
        <v>9</v>
      </c>
      <c r="B6" s="9">
        <f>B42</f>
        <v>708.77419354838707</v>
      </c>
      <c r="C6" s="9">
        <v>513</v>
      </c>
      <c r="D6" s="9">
        <f t="shared" ref="D6:U6" si="2">D42</f>
        <v>3662</v>
      </c>
      <c r="E6" s="9">
        <f t="shared" si="2"/>
        <v>4219</v>
      </c>
      <c r="F6" s="9">
        <f t="shared" si="2"/>
        <v>4142</v>
      </c>
      <c r="G6" s="9">
        <f t="shared" si="2"/>
        <v>2953</v>
      </c>
      <c r="H6" s="9">
        <f t="shared" si="2"/>
        <v>3222</v>
      </c>
      <c r="I6" s="9">
        <f t="shared" si="2"/>
        <v>709</v>
      </c>
      <c r="J6" s="9">
        <f t="shared" si="2"/>
        <v>594</v>
      </c>
      <c r="K6" s="9">
        <f t="shared" si="2"/>
        <v>3662</v>
      </c>
      <c r="L6" s="9">
        <f t="shared" si="2"/>
        <v>3816</v>
      </c>
      <c r="M6" s="9">
        <f t="shared" si="2"/>
        <v>3721</v>
      </c>
      <c r="N6" s="9">
        <f t="shared" si="2"/>
        <v>3970</v>
      </c>
      <c r="O6" s="9">
        <f t="shared" si="2"/>
        <v>0</v>
      </c>
      <c r="P6" s="9">
        <f t="shared" si="2"/>
        <v>0</v>
      </c>
      <c r="Q6" s="9">
        <f t="shared" si="2"/>
        <v>0</v>
      </c>
      <c r="R6" s="9">
        <f t="shared" si="2"/>
        <v>0</v>
      </c>
      <c r="S6" s="9">
        <f t="shared" si="2"/>
        <v>0</v>
      </c>
      <c r="T6" s="9">
        <f t="shared" si="2"/>
        <v>0</v>
      </c>
      <c r="U6" s="9">
        <f t="shared" si="2"/>
        <v>0</v>
      </c>
    </row>
    <row r="7" spans="1:21" s="13" customFormat="1" x14ac:dyDescent="0.25">
      <c r="A7" s="11" t="s">
        <v>10</v>
      </c>
      <c r="B7" s="12">
        <f>SUM(B5:B6)</f>
        <v>1447.5483870967741</v>
      </c>
      <c r="C7" s="12">
        <f t="shared" ref="C7:U7" si="3">SUM(C5:C6)</f>
        <v>929</v>
      </c>
      <c r="D7" s="12">
        <f t="shared" si="3"/>
        <v>7479</v>
      </c>
      <c r="E7" s="12">
        <f t="shared" si="3"/>
        <v>8368</v>
      </c>
      <c r="F7" s="12">
        <f t="shared" si="3"/>
        <v>8474</v>
      </c>
      <c r="G7" s="12">
        <f t="shared" si="3"/>
        <v>6031</v>
      </c>
      <c r="H7" s="12">
        <f t="shared" si="3"/>
        <v>7091</v>
      </c>
      <c r="I7" s="12">
        <f t="shared" si="3"/>
        <v>1448</v>
      </c>
      <c r="J7" s="12">
        <f t="shared" si="3"/>
        <v>1176</v>
      </c>
      <c r="K7" s="12">
        <f t="shared" si="3"/>
        <v>7479</v>
      </c>
      <c r="L7" s="12">
        <f t="shared" si="3"/>
        <v>8267</v>
      </c>
      <c r="M7" s="12">
        <f t="shared" si="3"/>
        <v>7913</v>
      </c>
      <c r="N7" s="12">
        <f t="shared" si="3"/>
        <v>8263</v>
      </c>
      <c r="O7" s="12">
        <f t="shared" si="3"/>
        <v>0</v>
      </c>
      <c r="P7" s="12">
        <f t="shared" si="3"/>
        <v>0</v>
      </c>
      <c r="Q7" s="12">
        <f t="shared" si="3"/>
        <v>0</v>
      </c>
      <c r="R7" s="12">
        <f t="shared" si="3"/>
        <v>0</v>
      </c>
      <c r="S7" s="12">
        <f t="shared" si="3"/>
        <v>0</v>
      </c>
      <c r="T7" s="12">
        <f t="shared" si="3"/>
        <v>0</v>
      </c>
      <c r="U7" s="12">
        <f t="shared" si="3"/>
        <v>0</v>
      </c>
    </row>
    <row r="8" spans="1:21" ht="6.95" customHeight="1" x14ac:dyDescent="0.25">
      <c r="A8" s="14"/>
      <c r="B8" s="15"/>
      <c r="C8" s="15"/>
      <c r="D8" s="15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</row>
    <row r="9" spans="1:21" s="7" customFormat="1" x14ac:dyDescent="0.25">
      <c r="A9" s="4" t="s">
        <v>11</v>
      </c>
      <c r="B9" s="5" t="str">
        <f>B$4</f>
        <v>Meta Parcial</v>
      </c>
      <c r="C9" s="5" t="str">
        <f t="shared" ref="C9:U9" si="4">C$4</f>
        <v>26-31-jul-24</v>
      </c>
      <c r="D9" s="5" t="str">
        <f t="shared" si="4"/>
        <v>Meta Mensal</v>
      </c>
      <c r="E9" s="5">
        <f t="shared" si="4"/>
        <v>45505</v>
      </c>
      <c r="F9" s="5" t="e">
        <f t="shared" ca="1" si="4"/>
        <v>#NAME?</v>
      </c>
      <c r="G9" s="5" t="str">
        <f t="shared" si="4"/>
        <v>Meta Parcial</v>
      </c>
      <c r="H9" s="5" t="str">
        <f t="shared" si="4"/>
        <v>01-25-Out-24</v>
      </c>
      <c r="I9" s="5" t="str">
        <f t="shared" si="4"/>
        <v>Meta Parcial</v>
      </c>
      <c r="J9" s="5" t="str">
        <f t="shared" si="4"/>
        <v>26-31-Out-24</v>
      </c>
      <c r="K9" s="5" t="str">
        <f t="shared" si="4"/>
        <v>Meta Mensal</v>
      </c>
      <c r="L9" s="5">
        <f t="shared" si="4"/>
        <v>45566</v>
      </c>
      <c r="M9" s="5" t="e">
        <f t="shared" ca="1" si="4"/>
        <v>#NAME?</v>
      </c>
      <c r="N9" s="5" t="e">
        <f t="shared" ca="1" si="4"/>
        <v>#NAME?</v>
      </c>
      <c r="O9" s="5" t="e">
        <f t="shared" ca="1" si="4"/>
        <v>#NAME?</v>
      </c>
      <c r="P9" s="5" t="e">
        <f t="shared" ca="1" si="4"/>
        <v>#NAME?</v>
      </c>
      <c r="Q9" s="5" t="e">
        <f t="shared" ca="1" si="4"/>
        <v>#NAME?</v>
      </c>
      <c r="R9" s="5" t="e">
        <f t="shared" ca="1" si="4"/>
        <v>#NAME?</v>
      </c>
      <c r="S9" s="5" t="e">
        <f t="shared" ca="1" si="4"/>
        <v>#NAME?</v>
      </c>
      <c r="T9" s="5" t="e">
        <f t="shared" ca="1" si="4"/>
        <v>#NAME?</v>
      </c>
      <c r="U9" s="5" t="e">
        <f t="shared" ca="1" si="4"/>
        <v>#NAME?</v>
      </c>
    </row>
    <row r="10" spans="1:21" s="10" customFormat="1" x14ac:dyDescent="0.25">
      <c r="A10" s="8" t="s">
        <v>12</v>
      </c>
      <c r="B10" s="97">
        <f>(D10/31)*6</f>
        <v>738.77419354838707</v>
      </c>
      <c r="C10" s="9">
        <v>0</v>
      </c>
      <c r="D10" s="97">
        <v>3817</v>
      </c>
      <c r="E10" s="9">
        <v>29</v>
      </c>
      <c r="F10" s="9">
        <v>31</v>
      </c>
      <c r="G10" s="97">
        <f>ROUND(((K10/31)*25),0)</f>
        <v>3078</v>
      </c>
      <c r="H10" s="9">
        <v>0</v>
      </c>
      <c r="I10" s="97">
        <f>ROUND(((K10/31)*6),0)</f>
        <v>739</v>
      </c>
      <c r="J10" s="9">
        <v>0</v>
      </c>
      <c r="K10" s="97">
        <f>D10</f>
        <v>3817</v>
      </c>
      <c r="L10" s="9">
        <f>H10+J10</f>
        <v>0</v>
      </c>
      <c r="M10" s="9">
        <v>0</v>
      </c>
      <c r="N10" s="9">
        <v>0</v>
      </c>
      <c r="O10" s="9"/>
      <c r="P10" s="9"/>
      <c r="Q10" s="9"/>
      <c r="R10" s="9"/>
      <c r="S10" s="9"/>
      <c r="T10" s="9"/>
      <c r="U10" s="9"/>
    </row>
    <row r="11" spans="1:21" s="10" customFormat="1" x14ac:dyDescent="0.25">
      <c r="A11" s="8" t="s">
        <v>13</v>
      </c>
      <c r="B11" s="97"/>
      <c r="C11" s="9">
        <v>0</v>
      </c>
      <c r="D11" s="97"/>
      <c r="E11" s="9">
        <v>59</v>
      </c>
      <c r="F11" s="9">
        <v>51</v>
      </c>
      <c r="G11" s="97"/>
      <c r="H11" s="9">
        <v>58</v>
      </c>
      <c r="I11" s="97"/>
      <c r="J11" s="9">
        <v>0</v>
      </c>
      <c r="K11" s="97"/>
      <c r="L11" s="9">
        <f t="shared" ref="L11:L32" si="5">H11+J11</f>
        <v>58</v>
      </c>
      <c r="M11" s="9">
        <v>106</v>
      </c>
      <c r="N11" s="9">
        <v>89</v>
      </c>
      <c r="O11" s="9"/>
      <c r="P11" s="9"/>
      <c r="Q11" s="9"/>
      <c r="R11" s="9"/>
      <c r="S11" s="9"/>
      <c r="T11" s="9"/>
      <c r="U11" s="9"/>
    </row>
    <row r="12" spans="1:21" s="10" customFormat="1" x14ac:dyDescent="0.25">
      <c r="A12" s="8" t="s">
        <v>14</v>
      </c>
      <c r="B12" s="97"/>
      <c r="C12" s="9">
        <v>0</v>
      </c>
      <c r="D12" s="97"/>
      <c r="E12" s="9">
        <v>377</v>
      </c>
      <c r="F12" s="9">
        <v>367</v>
      </c>
      <c r="G12" s="97"/>
      <c r="H12" s="9">
        <v>418</v>
      </c>
      <c r="I12" s="97"/>
      <c r="J12" s="9">
        <v>141</v>
      </c>
      <c r="K12" s="97"/>
      <c r="L12" s="9">
        <f t="shared" si="5"/>
        <v>559</v>
      </c>
      <c r="M12" s="9">
        <v>400</v>
      </c>
      <c r="N12" s="9">
        <v>556</v>
      </c>
      <c r="O12" s="9"/>
      <c r="P12" s="9"/>
      <c r="Q12" s="9"/>
      <c r="R12" s="9"/>
      <c r="S12" s="9"/>
      <c r="T12" s="9"/>
      <c r="U12" s="9"/>
    </row>
    <row r="13" spans="1:21" s="10" customFormat="1" x14ac:dyDescent="0.25">
      <c r="A13" s="8" t="s">
        <v>15</v>
      </c>
      <c r="B13" s="97"/>
      <c r="C13" s="9">
        <v>8</v>
      </c>
      <c r="D13" s="97"/>
      <c r="E13" s="9">
        <v>691</v>
      </c>
      <c r="F13" s="9">
        <v>607</v>
      </c>
      <c r="G13" s="97"/>
      <c r="H13" s="9">
        <v>570</v>
      </c>
      <c r="I13" s="97"/>
      <c r="J13" s="9">
        <v>111</v>
      </c>
      <c r="K13" s="97"/>
      <c r="L13" s="9">
        <f t="shared" si="5"/>
        <v>681</v>
      </c>
      <c r="M13" s="9">
        <v>552</v>
      </c>
      <c r="N13" s="9">
        <v>550</v>
      </c>
      <c r="O13" s="9"/>
      <c r="P13" s="9"/>
      <c r="Q13" s="9"/>
      <c r="R13" s="9"/>
      <c r="S13" s="9"/>
      <c r="T13" s="9"/>
      <c r="U13" s="9"/>
    </row>
    <row r="14" spans="1:21" s="10" customFormat="1" x14ac:dyDescent="0.25">
      <c r="A14" s="8" t="s">
        <v>16</v>
      </c>
      <c r="B14" s="97"/>
      <c r="C14" s="9">
        <v>51</v>
      </c>
      <c r="D14" s="97"/>
      <c r="E14" s="9">
        <v>239</v>
      </c>
      <c r="F14" s="9">
        <v>245</v>
      </c>
      <c r="G14" s="97"/>
      <c r="H14" s="9">
        <v>124</v>
      </c>
      <c r="I14" s="97"/>
      <c r="J14" s="9">
        <v>16</v>
      </c>
      <c r="K14" s="97"/>
      <c r="L14" s="9">
        <f t="shared" si="5"/>
        <v>140</v>
      </c>
      <c r="M14" s="9">
        <v>261</v>
      </c>
      <c r="N14" s="9">
        <v>172</v>
      </c>
      <c r="O14" s="9"/>
      <c r="P14" s="9"/>
      <c r="Q14" s="9"/>
      <c r="R14" s="9"/>
      <c r="S14" s="9"/>
      <c r="T14" s="9"/>
      <c r="U14" s="9"/>
    </row>
    <row r="15" spans="1:21" s="10" customFormat="1" x14ac:dyDescent="0.25">
      <c r="A15" s="8" t="s">
        <v>17</v>
      </c>
      <c r="B15" s="97"/>
      <c r="C15" s="9">
        <v>0</v>
      </c>
      <c r="D15" s="97"/>
      <c r="E15" s="9">
        <v>244</v>
      </c>
      <c r="F15" s="9">
        <v>364</v>
      </c>
      <c r="G15" s="97"/>
      <c r="H15" s="9">
        <v>349</v>
      </c>
      <c r="I15" s="97"/>
      <c r="J15" s="9">
        <v>37</v>
      </c>
      <c r="K15" s="97"/>
      <c r="L15" s="9">
        <f t="shared" si="5"/>
        <v>386</v>
      </c>
      <c r="M15" s="9">
        <v>372</v>
      </c>
      <c r="N15" s="9">
        <v>331</v>
      </c>
      <c r="O15" s="9"/>
      <c r="P15" s="9"/>
      <c r="Q15" s="9"/>
      <c r="R15" s="9"/>
      <c r="S15" s="9"/>
      <c r="T15" s="9"/>
      <c r="U15" s="9"/>
    </row>
    <row r="16" spans="1:21" s="10" customFormat="1" x14ac:dyDescent="0.25">
      <c r="A16" s="8" t="s">
        <v>18</v>
      </c>
      <c r="B16" s="97"/>
      <c r="C16" s="9">
        <v>0</v>
      </c>
      <c r="D16" s="97"/>
      <c r="E16" s="9">
        <v>0</v>
      </c>
      <c r="F16" s="9">
        <v>0</v>
      </c>
      <c r="G16" s="97"/>
      <c r="H16" s="9">
        <v>0</v>
      </c>
      <c r="I16" s="97"/>
      <c r="J16" s="9">
        <v>0</v>
      </c>
      <c r="K16" s="97"/>
      <c r="L16" s="9">
        <f t="shared" si="5"/>
        <v>0</v>
      </c>
      <c r="M16" s="9">
        <v>0</v>
      </c>
      <c r="N16" s="9">
        <v>0</v>
      </c>
      <c r="O16" s="9"/>
      <c r="P16" s="9"/>
      <c r="Q16" s="9"/>
      <c r="R16" s="9"/>
      <c r="S16" s="9"/>
      <c r="T16" s="9"/>
      <c r="U16" s="9"/>
    </row>
    <row r="17" spans="1:21" s="10" customFormat="1" x14ac:dyDescent="0.25">
      <c r="A17" s="8" t="s">
        <v>19</v>
      </c>
      <c r="B17" s="97"/>
      <c r="C17" s="9">
        <v>28</v>
      </c>
      <c r="D17" s="97"/>
      <c r="E17" s="9">
        <v>203</v>
      </c>
      <c r="F17" s="9">
        <v>198</v>
      </c>
      <c r="G17" s="97"/>
      <c r="H17" s="9">
        <v>195</v>
      </c>
      <c r="I17" s="97"/>
      <c r="J17" s="9">
        <v>0</v>
      </c>
      <c r="K17" s="97"/>
      <c r="L17" s="9">
        <f t="shared" si="5"/>
        <v>195</v>
      </c>
      <c r="M17" s="9">
        <v>209</v>
      </c>
      <c r="N17" s="9">
        <v>239</v>
      </c>
      <c r="O17" s="9"/>
      <c r="P17" s="9"/>
      <c r="Q17" s="9"/>
      <c r="R17" s="9"/>
      <c r="S17" s="9"/>
      <c r="T17" s="9"/>
      <c r="U17" s="9"/>
    </row>
    <row r="18" spans="1:21" s="10" customFormat="1" x14ac:dyDescent="0.25">
      <c r="A18" s="8" t="s">
        <v>20</v>
      </c>
      <c r="B18" s="97"/>
      <c r="C18" s="9">
        <v>0</v>
      </c>
      <c r="D18" s="97"/>
      <c r="E18" s="9">
        <v>0</v>
      </c>
      <c r="F18" s="9">
        <v>0</v>
      </c>
      <c r="G18" s="97"/>
      <c r="H18" s="9">
        <v>0</v>
      </c>
      <c r="I18" s="97"/>
      <c r="J18" s="9">
        <v>0</v>
      </c>
      <c r="K18" s="97"/>
      <c r="L18" s="9">
        <f t="shared" si="5"/>
        <v>0</v>
      </c>
      <c r="M18" s="9">
        <v>0</v>
      </c>
      <c r="N18" s="9">
        <v>0</v>
      </c>
      <c r="O18" s="9"/>
      <c r="P18" s="9"/>
      <c r="Q18" s="9"/>
      <c r="R18" s="9"/>
      <c r="S18" s="9"/>
      <c r="T18" s="9"/>
      <c r="U18" s="9"/>
    </row>
    <row r="19" spans="1:21" s="10" customFormat="1" x14ac:dyDescent="0.25">
      <c r="A19" s="8" t="s">
        <v>21</v>
      </c>
      <c r="B19" s="97"/>
      <c r="C19" s="9">
        <v>0</v>
      </c>
      <c r="D19" s="97"/>
      <c r="E19" s="9">
        <v>0</v>
      </c>
      <c r="F19" s="9">
        <v>0</v>
      </c>
      <c r="G19" s="97"/>
      <c r="H19" s="9">
        <v>0</v>
      </c>
      <c r="I19" s="97"/>
      <c r="J19" s="9">
        <v>0</v>
      </c>
      <c r="K19" s="97"/>
      <c r="L19" s="9">
        <f t="shared" si="5"/>
        <v>0</v>
      </c>
      <c r="M19" s="9">
        <v>21</v>
      </c>
      <c r="N19" s="9">
        <v>9</v>
      </c>
      <c r="O19" s="9"/>
      <c r="P19" s="9"/>
      <c r="Q19" s="9"/>
      <c r="R19" s="9"/>
      <c r="S19" s="9"/>
      <c r="T19" s="9"/>
      <c r="U19" s="9"/>
    </row>
    <row r="20" spans="1:21" s="10" customFormat="1" x14ac:dyDescent="0.25">
      <c r="A20" s="8" t="s">
        <v>22</v>
      </c>
      <c r="B20" s="97"/>
      <c r="C20" s="9">
        <v>0</v>
      </c>
      <c r="D20" s="97"/>
      <c r="E20" s="9">
        <v>33</v>
      </c>
      <c r="F20" s="9">
        <v>31</v>
      </c>
      <c r="G20" s="97"/>
      <c r="H20" s="9">
        <v>0</v>
      </c>
      <c r="I20" s="97"/>
      <c r="J20" s="9">
        <v>28</v>
      </c>
      <c r="K20" s="97"/>
      <c r="L20" s="9">
        <f t="shared" si="5"/>
        <v>28</v>
      </c>
      <c r="M20" s="9">
        <v>28</v>
      </c>
      <c r="N20" s="9">
        <v>35</v>
      </c>
      <c r="O20" s="9"/>
      <c r="P20" s="9"/>
      <c r="Q20" s="9"/>
      <c r="R20" s="9"/>
      <c r="S20" s="9"/>
      <c r="T20" s="9"/>
      <c r="U20" s="9"/>
    </row>
    <row r="21" spans="1:21" s="10" customFormat="1" x14ac:dyDescent="0.25">
      <c r="A21" s="8" t="s">
        <v>23</v>
      </c>
      <c r="B21" s="97"/>
      <c r="C21" s="9">
        <v>35</v>
      </c>
      <c r="D21" s="97"/>
      <c r="E21" s="9">
        <v>107</v>
      </c>
      <c r="F21" s="9">
        <v>161</v>
      </c>
      <c r="G21" s="97"/>
      <c r="H21" s="9">
        <v>175</v>
      </c>
      <c r="I21" s="97"/>
      <c r="J21" s="9">
        <v>0</v>
      </c>
      <c r="K21" s="97"/>
      <c r="L21" s="9">
        <f t="shared" si="5"/>
        <v>175</v>
      </c>
      <c r="M21" s="9">
        <v>0</v>
      </c>
      <c r="N21" s="9">
        <v>0</v>
      </c>
      <c r="O21" s="9"/>
      <c r="P21" s="9"/>
      <c r="Q21" s="9"/>
      <c r="R21" s="9"/>
      <c r="S21" s="9"/>
      <c r="T21" s="9"/>
      <c r="U21" s="9"/>
    </row>
    <row r="22" spans="1:21" s="10" customFormat="1" x14ac:dyDescent="0.25">
      <c r="A22" s="8" t="s">
        <v>24</v>
      </c>
      <c r="B22" s="97"/>
      <c r="C22" s="9">
        <v>140</v>
      </c>
      <c r="D22" s="97"/>
      <c r="E22" s="9">
        <v>756</v>
      </c>
      <c r="F22" s="9">
        <v>714</v>
      </c>
      <c r="G22" s="97"/>
      <c r="H22" s="9">
        <v>605</v>
      </c>
      <c r="I22" s="97"/>
      <c r="J22" s="9">
        <v>140</v>
      </c>
      <c r="K22" s="97"/>
      <c r="L22" s="9">
        <f t="shared" si="5"/>
        <v>745</v>
      </c>
      <c r="M22" s="9">
        <v>718</v>
      </c>
      <c r="N22" s="9">
        <v>761</v>
      </c>
      <c r="O22" s="9"/>
      <c r="P22" s="9"/>
      <c r="Q22" s="9"/>
      <c r="R22" s="9"/>
      <c r="S22" s="9"/>
      <c r="T22" s="9"/>
      <c r="U22" s="9"/>
    </row>
    <row r="23" spans="1:21" s="10" customFormat="1" x14ac:dyDescent="0.25">
      <c r="A23" s="8" t="s">
        <v>25</v>
      </c>
      <c r="B23" s="97"/>
      <c r="C23" s="9">
        <v>0</v>
      </c>
      <c r="D23" s="97"/>
      <c r="E23" s="9">
        <v>139</v>
      </c>
      <c r="F23" s="9">
        <v>167</v>
      </c>
      <c r="G23" s="97"/>
      <c r="H23" s="9">
        <v>223</v>
      </c>
      <c r="I23" s="97"/>
      <c r="J23" s="9">
        <v>0</v>
      </c>
      <c r="K23" s="97"/>
      <c r="L23" s="9">
        <f t="shared" si="5"/>
        <v>223</v>
      </c>
      <c r="M23" s="9">
        <v>214</v>
      </c>
      <c r="N23" s="9">
        <v>190</v>
      </c>
      <c r="O23" s="9"/>
      <c r="P23" s="9"/>
      <c r="Q23" s="9"/>
      <c r="R23" s="9"/>
      <c r="S23" s="9"/>
      <c r="T23" s="9"/>
      <c r="U23" s="9"/>
    </row>
    <row r="24" spans="1:21" s="10" customFormat="1" x14ac:dyDescent="0.25">
      <c r="A24" s="8" t="s">
        <v>26</v>
      </c>
      <c r="B24" s="97"/>
      <c r="C24" s="9">
        <v>0</v>
      </c>
      <c r="D24" s="97"/>
      <c r="E24" s="9">
        <v>124</v>
      </c>
      <c r="F24" s="9">
        <v>108</v>
      </c>
      <c r="G24" s="97"/>
      <c r="H24" s="9">
        <v>102</v>
      </c>
      <c r="I24" s="97"/>
      <c r="J24" s="9">
        <v>0</v>
      </c>
      <c r="K24" s="97"/>
      <c r="L24" s="9">
        <f t="shared" si="5"/>
        <v>102</v>
      </c>
      <c r="M24" s="9">
        <v>118</v>
      </c>
      <c r="N24" s="9">
        <v>91</v>
      </c>
      <c r="O24" s="9"/>
      <c r="P24" s="9"/>
      <c r="Q24" s="9"/>
      <c r="R24" s="9"/>
      <c r="S24" s="9"/>
      <c r="T24" s="9"/>
      <c r="U24" s="9"/>
    </row>
    <row r="25" spans="1:21" s="10" customFormat="1" x14ac:dyDescent="0.25">
      <c r="A25" s="8" t="s">
        <v>27</v>
      </c>
      <c r="B25" s="97"/>
      <c r="C25" s="9">
        <v>0</v>
      </c>
      <c r="D25" s="97"/>
      <c r="E25" s="9">
        <v>318</v>
      </c>
      <c r="F25" s="9">
        <v>352</v>
      </c>
      <c r="G25" s="97"/>
      <c r="H25" s="9">
        <v>290</v>
      </c>
      <c r="I25" s="97"/>
      <c r="J25" s="9">
        <v>0</v>
      </c>
      <c r="K25" s="97"/>
      <c r="L25" s="9">
        <f t="shared" si="5"/>
        <v>290</v>
      </c>
      <c r="M25" s="9">
        <v>303</v>
      </c>
      <c r="N25" s="9">
        <v>271</v>
      </c>
      <c r="O25" s="9"/>
      <c r="P25" s="9"/>
      <c r="Q25" s="9"/>
      <c r="R25" s="9"/>
      <c r="S25" s="9"/>
      <c r="T25" s="9"/>
      <c r="U25" s="9"/>
    </row>
    <row r="26" spans="1:21" s="10" customFormat="1" x14ac:dyDescent="0.25">
      <c r="A26" s="8" t="s">
        <v>28</v>
      </c>
      <c r="B26" s="97"/>
      <c r="C26" s="9">
        <v>46</v>
      </c>
      <c r="D26" s="97"/>
      <c r="E26" s="9">
        <v>664</v>
      </c>
      <c r="F26" s="9">
        <v>679</v>
      </c>
      <c r="G26" s="97"/>
      <c r="H26" s="9">
        <v>548</v>
      </c>
      <c r="I26" s="97"/>
      <c r="J26" s="9">
        <v>109</v>
      </c>
      <c r="K26" s="97"/>
      <c r="L26" s="9">
        <f t="shared" si="5"/>
        <v>657</v>
      </c>
      <c r="M26" s="9">
        <v>663</v>
      </c>
      <c r="N26" s="9">
        <v>641</v>
      </c>
      <c r="O26" s="9"/>
      <c r="P26" s="9"/>
      <c r="Q26" s="9"/>
      <c r="R26" s="9"/>
      <c r="S26" s="9"/>
      <c r="T26" s="9"/>
      <c r="U26" s="9"/>
    </row>
    <row r="27" spans="1:21" s="10" customFormat="1" x14ac:dyDescent="0.25">
      <c r="A27" s="8" t="s">
        <v>29</v>
      </c>
      <c r="B27" s="97"/>
      <c r="C27" s="9">
        <v>101</v>
      </c>
      <c r="D27" s="97"/>
      <c r="E27" s="9">
        <v>80</v>
      </c>
      <c r="F27" s="9">
        <v>171</v>
      </c>
      <c r="G27" s="97"/>
      <c r="H27" s="9">
        <v>158</v>
      </c>
      <c r="I27" s="97"/>
      <c r="J27" s="9">
        <v>0</v>
      </c>
      <c r="K27" s="97"/>
      <c r="L27" s="9">
        <f t="shared" si="5"/>
        <v>158</v>
      </c>
      <c r="M27" s="9">
        <v>147</v>
      </c>
      <c r="N27" s="9">
        <v>222</v>
      </c>
      <c r="O27" s="9"/>
      <c r="P27" s="9"/>
      <c r="Q27" s="9"/>
      <c r="R27" s="9"/>
      <c r="S27" s="9"/>
      <c r="T27" s="9"/>
      <c r="U27" s="9"/>
    </row>
    <row r="28" spans="1:21" s="10" customFormat="1" x14ac:dyDescent="0.25">
      <c r="A28" s="8" t="s">
        <v>30</v>
      </c>
      <c r="B28" s="97"/>
      <c r="C28" s="9">
        <v>7</v>
      </c>
      <c r="D28" s="97"/>
      <c r="E28" s="9">
        <v>29</v>
      </c>
      <c r="F28" s="9">
        <v>8</v>
      </c>
      <c r="G28" s="97"/>
      <c r="H28" s="9">
        <v>0</v>
      </c>
      <c r="I28" s="97"/>
      <c r="J28" s="9">
        <v>0</v>
      </c>
      <c r="K28" s="97"/>
      <c r="L28" s="9">
        <f t="shared" si="5"/>
        <v>0</v>
      </c>
      <c r="M28" s="9">
        <v>0</v>
      </c>
      <c r="N28" s="9">
        <v>0</v>
      </c>
      <c r="O28" s="9"/>
      <c r="P28" s="9"/>
      <c r="Q28" s="9"/>
      <c r="R28" s="9"/>
      <c r="S28" s="9"/>
      <c r="T28" s="9"/>
      <c r="U28" s="9"/>
    </row>
    <row r="29" spans="1:21" s="10" customFormat="1" x14ac:dyDescent="0.25">
      <c r="A29" s="8" t="s">
        <v>31</v>
      </c>
      <c r="B29" s="97"/>
      <c r="C29" s="9">
        <v>0</v>
      </c>
      <c r="D29" s="97"/>
      <c r="E29" s="9">
        <v>0</v>
      </c>
      <c r="F29" s="9">
        <v>0</v>
      </c>
      <c r="G29" s="97"/>
      <c r="H29" s="9">
        <v>0</v>
      </c>
      <c r="I29" s="97"/>
      <c r="J29" s="9">
        <v>0</v>
      </c>
      <c r="K29" s="97"/>
      <c r="L29" s="9">
        <f t="shared" si="5"/>
        <v>0</v>
      </c>
      <c r="M29" s="9">
        <v>0</v>
      </c>
      <c r="N29" s="9">
        <v>0</v>
      </c>
      <c r="O29" s="9"/>
      <c r="P29" s="9"/>
      <c r="Q29" s="9"/>
      <c r="R29" s="9"/>
      <c r="S29" s="9"/>
      <c r="T29" s="9"/>
      <c r="U29" s="9"/>
    </row>
    <row r="30" spans="1:21" s="10" customFormat="1" x14ac:dyDescent="0.25">
      <c r="A30" s="8" t="s">
        <v>32</v>
      </c>
      <c r="B30" s="97"/>
      <c r="C30" s="9">
        <v>0</v>
      </c>
      <c r="D30" s="97"/>
      <c r="E30" s="9">
        <v>0</v>
      </c>
      <c r="F30" s="9">
        <v>0</v>
      </c>
      <c r="G30" s="97"/>
      <c r="H30" s="9">
        <v>0</v>
      </c>
      <c r="I30" s="97"/>
      <c r="J30" s="9">
        <v>0</v>
      </c>
      <c r="K30" s="97"/>
      <c r="L30" s="9">
        <f t="shared" si="5"/>
        <v>0</v>
      </c>
      <c r="M30" s="9">
        <v>28</v>
      </c>
      <c r="N30" s="9">
        <v>28</v>
      </c>
      <c r="O30" s="9"/>
      <c r="P30" s="9"/>
      <c r="Q30" s="9"/>
      <c r="R30" s="9"/>
      <c r="S30" s="9"/>
      <c r="T30" s="9"/>
      <c r="U30" s="9"/>
    </row>
    <row r="31" spans="1:21" s="10" customFormat="1" x14ac:dyDescent="0.25">
      <c r="A31" s="8" t="s">
        <v>33</v>
      </c>
      <c r="B31" s="97"/>
      <c r="C31" s="9">
        <v>0</v>
      </c>
      <c r="D31" s="97"/>
      <c r="E31" s="9">
        <v>0</v>
      </c>
      <c r="F31" s="9">
        <v>0</v>
      </c>
      <c r="G31" s="97"/>
      <c r="H31" s="9">
        <v>0</v>
      </c>
      <c r="I31" s="97"/>
      <c r="J31" s="9">
        <v>0</v>
      </c>
      <c r="K31" s="97"/>
      <c r="L31" s="9">
        <f t="shared" si="5"/>
        <v>0</v>
      </c>
      <c r="M31" s="9">
        <v>0</v>
      </c>
      <c r="N31" s="9">
        <v>56</v>
      </c>
      <c r="O31" s="9"/>
      <c r="P31" s="9"/>
      <c r="Q31" s="9"/>
      <c r="R31" s="9"/>
      <c r="S31" s="9"/>
      <c r="T31" s="9"/>
      <c r="U31" s="9"/>
    </row>
    <row r="32" spans="1:21" s="10" customFormat="1" x14ac:dyDescent="0.25">
      <c r="A32" s="8" t="s">
        <v>34</v>
      </c>
      <c r="B32" s="97"/>
      <c r="C32" s="9">
        <v>0</v>
      </c>
      <c r="D32" s="97"/>
      <c r="E32" s="9">
        <v>57</v>
      </c>
      <c r="F32" s="9">
        <v>78</v>
      </c>
      <c r="G32" s="97"/>
      <c r="H32" s="9">
        <v>54</v>
      </c>
      <c r="I32" s="97"/>
      <c r="J32" s="9">
        <v>0</v>
      </c>
      <c r="K32" s="97"/>
      <c r="L32" s="9">
        <f t="shared" si="5"/>
        <v>54</v>
      </c>
      <c r="M32" s="9">
        <v>52</v>
      </c>
      <c r="N32" s="9">
        <v>52</v>
      </c>
      <c r="O32" s="9"/>
      <c r="P32" s="9"/>
      <c r="Q32" s="9"/>
      <c r="R32" s="9"/>
      <c r="S32" s="9"/>
      <c r="T32" s="9"/>
      <c r="U32" s="9"/>
    </row>
    <row r="33" spans="1:21" s="13" customFormat="1" x14ac:dyDescent="0.25">
      <c r="A33" s="11" t="s">
        <v>10</v>
      </c>
      <c r="B33" s="12">
        <f>SUM(B10:B32)</f>
        <v>738.77419354838707</v>
      </c>
      <c r="C33" s="12">
        <f t="shared" ref="C33:U33" si="6">SUM(C10:C32)</f>
        <v>416</v>
      </c>
      <c r="D33" s="12">
        <f t="shared" si="6"/>
        <v>3817</v>
      </c>
      <c r="E33" s="12">
        <f t="shared" si="6"/>
        <v>4149</v>
      </c>
      <c r="F33" s="12">
        <f t="shared" si="6"/>
        <v>4332</v>
      </c>
      <c r="G33" s="12">
        <f t="shared" si="6"/>
        <v>3078</v>
      </c>
      <c r="H33" s="12">
        <f t="shared" si="6"/>
        <v>3869</v>
      </c>
      <c r="I33" s="12">
        <f t="shared" si="6"/>
        <v>739</v>
      </c>
      <c r="J33" s="12">
        <f t="shared" si="6"/>
        <v>582</v>
      </c>
      <c r="K33" s="12">
        <f t="shared" si="6"/>
        <v>3817</v>
      </c>
      <c r="L33" s="12">
        <f t="shared" si="6"/>
        <v>4451</v>
      </c>
      <c r="M33" s="12">
        <f t="shared" si="6"/>
        <v>4192</v>
      </c>
      <c r="N33" s="12">
        <f t="shared" si="6"/>
        <v>4293</v>
      </c>
      <c r="O33" s="12">
        <f t="shared" si="6"/>
        <v>0</v>
      </c>
      <c r="P33" s="12">
        <f t="shared" si="6"/>
        <v>0</v>
      </c>
      <c r="Q33" s="12">
        <f t="shared" si="6"/>
        <v>0</v>
      </c>
      <c r="R33" s="12">
        <f t="shared" si="6"/>
        <v>0</v>
      </c>
      <c r="S33" s="12">
        <f t="shared" si="6"/>
        <v>0</v>
      </c>
      <c r="T33" s="12">
        <f t="shared" si="6"/>
        <v>0</v>
      </c>
      <c r="U33" s="12">
        <f t="shared" si="6"/>
        <v>0</v>
      </c>
    </row>
    <row r="34" spans="1:21" ht="6.95" customHeight="1" x14ac:dyDescent="0.25">
      <c r="A34" s="14"/>
      <c r="B34" s="15"/>
      <c r="C34" s="15"/>
      <c r="D34" s="15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</row>
    <row r="35" spans="1:21" s="7" customFormat="1" x14ac:dyDescent="0.25">
      <c r="A35" s="4" t="s">
        <v>35</v>
      </c>
      <c r="B35" s="5" t="str">
        <f>B$4</f>
        <v>Meta Parcial</v>
      </c>
      <c r="C35" s="5" t="str">
        <f t="shared" ref="C35:U35" si="7">C$4</f>
        <v>26-31-jul-24</v>
      </c>
      <c r="D35" s="5" t="str">
        <f t="shared" si="7"/>
        <v>Meta Mensal</v>
      </c>
      <c r="E35" s="5">
        <f t="shared" si="7"/>
        <v>45505</v>
      </c>
      <c r="F35" s="5" t="e">
        <f t="shared" ca="1" si="7"/>
        <v>#NAME?</v>
      </c>
      <c r="G35" s="5" t="str">
        <f t="shared" si="7"/>
        <v>Meta Parcial</v>
      </c>
      <c r="H35" s="5" t="str">
        <f t="shared" si="7"/>
        <v>01-25-Out-24</v>
      </c>
      <c r="I35" s="5" t="str">
        <f t="shared" si="7"/>
        <v>Meta Parcial</v>
      </c>
      <c r="J35" s="5" t="str">
        <f t="shared" si="7"/>
        <v>26-31-Out-24</v>
      </c>
      <c r="K35" s="5" t="str">
        <f t="shared" si="7"/>
        <v>Meta Mensal</v>
      </c>
      <c r="L35" s="5">
        <f t="shared" si="7"/>
        <v>45566</v>
      </c>
      <c r="M35" s="5" t="e">
        <f t="shared" ca="1" si="7"/>
        <v>#NAME?</v>
      </c>
      <c r="N35" s="5" t="e">
        <f t="shared" ca="1" si="7"/>
        <v>#NAME?</v>
      </c>
      <c r="O35" s="5" t="e">
        <f t="shared" ca="1" si="7"/>
        <v>#NAME?</v>
      </c>
      <c r="P35" s="5" t="e">
        <f t="shared" ca="1" si="7"/>
        <v>#NAME?</v>
      </c>
      <c r="Q35" s="5" t="e">
        <f t="shared" ca="1" si="7"/>
        <v>#NAME?</v>
      </c>
      <c r="R35" s="5" t="e">
        <f t="shared" ca="1" si="7"/>
        <v>#NAME?</v>
      </c>
      <c r="S35" s="5" t="e">
        <f t="shared" ca="1" si="7"/>
        <v>#NAME?</v>
      </c>
      <c r="T35" s="5" t="e">
        <f t="shared" ca="1" si="7"/>
        <v>#NAME?</v>
      </c>
      <c r="U35" s="5" t="e">
        <f t="shared" ca="1" si="7"/>
        <v>#NAME?</v>
      </c>
    </row>
    <row r="36" spans="1:21" s="10" customFormat="1" x14ac:dyDescent="0.25">
      <c r="A36" s="8" t="s">
        <v>36</v>
      </c>
      <c r="B36" s="97">
        <f>(D36/31)*6</f>
        <v>708.77419354838707</v>
      </c>
      <c r="C36" s="9">
        <v>190</v>
      </c>
      <c r="D36" s="97">
        <v>3662</v>
      </c>
      <c r="E36" s="9">
        <v>1815</v>
      </c>
      <c r="F36" s="9">
        <v>1963</v>
      </c>
      <c r="G36" s="97">
        <f>ROUND(((K36/31)*25),0)</f>
        <v>2953</v>
      </c>
      <c r="H36" s="9">
        <v>1405</v>
      </c>
      <c r="I36" s="97">
        <f>ROUND(((K36/31)*6),0)</f>
        <v>709</v>
      </c>
      <c r="J36" s="9">
        <v>299</v>
      </c>
      <c r="K36" s="97">
        <f>D36</f>
        <v>3662</v>
      </c>
      <c r="L36" s="9">
        <f t="shared" ref="L36:L41" si="8">H36+J36</f>
        <v>1704</v>
      </c>
      <c r="M36" s="9">
        <v>1980</v>
      </c>
      <c r="N36" s="9">
        <v>1613</v>
      </c>
      <c r="O36" s="9"/>
      <c r="P36" s="9"/>
      <c r="Q36" s="9"/>
      <c r="R36" s="9"/>
      <c r="S36" s="9"/>
      <c r="T36" s="9"/>
      <c r="U36" s="9"/>
    </row>
    <row r="37" spans="1:21" s="10" customFormat="1" x14ac:dyDescent="0.25">
      <c r="A37" s="8" t="s">
        <v>37</v>
      </c>
      <c r="B37" s="97"/>
      <c r="C37" s="9">
        <v>0</v>
      </c>
      <c r="D37" s="97"/>
      <c r="E37" s="9">
        <v>50</v>
      </c>
      <c r="F37" s="9">
        <v>43</v>
      </c>
      <c r="G37" s="97"/>
      <c r="H37" s="9">
        <v>47</v>
      </c>
      <c r="I37" s="97"/>
      <c r="J37" s="9">
        <v>0</v>
      </c>
      <c r="K37" s="97"/>
      <c r="L37" s="9">
        <f t="shared" si="8"/>
        <v>47</v>
      </c>
      <c r="M37" s="9">
        <v>60</v>
      </c>
      <c r="N37" s="9">
        <v>195</v>
      </c>
      <c r="O37" s="9"/>
      <c r="P37" s="9"/>
      <c r="Q37" s="9"/>
      <c r="R37" s="9"/>
      <c r="S37" s="9"/>
      <c r="T37" s="9"/>
      <c r="U37" s="9"/>
    </row>
    <row r="38" spans="1:21" s="10" customFormat="1" x14ac:dyDescent="0.25">
      <c r="A38" s="8" t="s">
        <v>38</v>
      </c>
      <c r="B38" s="97"/>
      <c r="C38" s="9">
        <v>188</v>
      </c>
      <c r="D38" s="97"/>
      <c r="E38" s="9">
        <v>1634</v>
      </c>
      <c r="F38" s="9">
        <v>1438</v>
      </c>
      <c r="G38" s="97"/>
      <c r="H38" s="9">
        <v>1251</v>
      </c>
      <c r="I38" s="97"/>
      <c r="J38" s="9">
        <v>254</v>
      </c>
      <c r="K38" s="97"/>
      <c r="L38" s="9">
        <f t="shared" si="8"/>
        <v>1505</v>
      </c>
      <c r="M38" s="9">
        <v>1145</v>
      </c>
      <c r="N38" s="9">
        <v>1639</v>
      </c>
      <c r="O38" s="9"/>
      <c r="P38" s="9"/>
      <c r="Q38" s="9"/>
      <c r="R38" s="9"/>
      <c r="S38" s="9"/>
      <c r="T38" s="9"/>
      <c r="U38" s="9"/>
    </row>
    <row r="39" spans="1:21" s="10" customFormat="1" x14ac:dyDescent="0.25">
      <c r="A39" s="8" t="s">
        <v>39</v>
      </c>
      <c r="B39" s="97"/>
      <c r="C39" s="9">
        <v>0</v>
      </c>
      <c r="D39" s="97"/>
      <c r="E39" s="9">
        <v>0</v>
      </c>
      <c r="F39" s="9">
        <v>0</v>
      </c>
      <c r="G39" s="97"/>
      <c r="H39" s="9">
        <v>0</v>
      </c>
      <c r="I39" s="97"/>
      <c r="J39" s="9">
        <v>0</v>
      </c>
      <c r="K39" s="97"/>
      <c r="L39" s="9">
        <f t="shared" si="8"/>
        <v>0</v>
      </c>
      <c r="M39" s="9">
        <v>0</v>
      </c>
      <c r="N39" s="9">
        <v>0</v>
      </c>
      <c r="O39" s="9"/>
      <c r="P39" s="9"/>
      <c r="Q39" s="9"/>
      <c r="R39" s="9"/>
      <c r="S39" s="9"/>
      <c r="T39" s="9"/>
      <c r="U39" s="9"/>
    </row>
    <row r="40" spans="1:21" s="10" customFormat="1" x14ac:dyDescent="0.25">
      <c r="A40" s="8" t="s">
        <v>40</v>
      </c>
      <c r="B40" s="97"/>
      <c r="C40" s="9">
        <v>45</v>
      </c>
      <c r="D40" s="97"/>
      <c r="E40" s="9">
        <v>528</v>
      </c>
      <c r="F40" s="9">
        <v>489</v>
      </c>
      <c r="G40" s="97"/>
      <c r="H40" s="9">
        <v>364</v>
      </c>
      <c r="I40" s="97"/>
      <c r="J40" s="9">
        <v>41</v>
      </c>
      <c r="K40" s="97"/>
      <c r="L40" s="9">
        <f t="shared" si="8"/>
        <v>405</v>
      </c>
      <c r="M40" s="9">
        <v>435</v>
      </c>
      <c r="N40" s="9">
        <v>343</v>
      </c>
      <c r="O40" s="9"/>
      <c r="P40" s="9"/>
      <c r="Q40" s="9"/>
      <c r="R40" s="9"/>
      <c r="S40" s="9"/>
      <c r="T40" s="9"/>
      <c r="U40" s="9"/>
    </row>
    <row r="41" spans="1:21" s="10" customFormat="1" x14ac:dyDescent="0.25">
      <c r="A41" s="8" t="s">
        <v>41</v>
      </c>
      <c r="B41" s="97"/>
      <c r="C41" s="9">
        <v>22</v>
      </c>
      <c r="D41" s="97"/>
      <c r="E41" s="9">
        <v>192</v>
      </c>
      <c r="F41" s="9">
        <v>209</v>
      </c>
      <c r="G41" s="97"/>
      <c r="H41" s="9">
        <v>155</v>
      </c>
      <c r="I41" s="97"/>
      <c r="J41" s="9">
        <v>0</v>
      </c>
      <c r="K41" s="97"/>
      <c r="L41" s="9">
        <f t="shared" si="8"/>
        <v>155</v>
      </c>
      <c r="M41" s="9">
        <v>101</v>
      </c>
      <c r="N41" s="9">
        <v>180</v>
      </c>
      <c r="O41" s="9"/>
      <c r="P41" s="9"/>
      <c r="Q41" s="9"/>
      <c r="R41" s="9"/>
      <c r="S41" s="9"/>
      <c r="T41" s="9"/>
      <c r="U41" s="9"/>
    </row>
    <row r="42" spans="1:21" s="13" customFormat="1" x14ac:dyDescent="0.25">
      <c r="A42" s="11" t="s">
        <v>10</v>
      </c>
      <c r="B42" s="12">
        <f>SUM(B36:B41)</f>
        <v>708.77419354838707</v>
      </c>
      <c r="C42" s="12">
        <f t="shared" ref="C42:U42" si="9">SUM(C36:C41)</f>
        <v>445</v>
      </c>
      <c r="D42" s="12">
        <f t="shared" si="9"/>
        <v>3662</v>
      </c>
      <c r="E42" s="12">
        <f t="shared" si="9"/>
        <v>4219</v>
      </c>
      <c r="F42" s="12">
        <f t="shared" si="9"/>
        <v>4142</v>
      </c>
      <c r="G42" s="12">
        <f t="shared" si="9"/>
        <v>2953</v>
      </c>
      <c r="H42" s="12">
        <f t="shared" si="9"/>
        <v>3222</v>
      </c>
      <c r="I42" s="12">
        <f t="shared" si="9"/>
        <v>709</v>
      </c>
      <c r="J42" s="12">
        <f t="shared" si="9"/>
        <v>594</v>
      </c>
      <c r="K42" s="12">
        <f t="shared" si="9"/>
        <v>3662</v>
      </c>
      <c r="L42" s="12">
        <f t="shared" si="9"/>
        <v>3816</v>
      </c>
      <c r="M42" s="12">
        <f t="shared" si="9"/>
        <v>3721</v>
      </c>
      <c r="N42" s="12">
        <f t="shared" si="9"/>
        <v>3970</v>
      </c>
      <c r="O42" s="12">
        <f t="shared" si="9"/>
        <v>0</v>
      </c>
      <c r="P42" s="12">
        <f t="shared" si="9"/>
        <v>0</v>
      </c>
      <c r="Q42" s="12">
        <f t="shared" si="9"/>
        <v>0</v>
      </c>
      <c r="R42" s="12">
        <f t="shared" si="9"/>
        <v>0</v>
      </c>
      <c r="S42" s="12">
        <f t="shared" si="9"/>
        <v>0</v>
      </c>
      <c r="T42" s="12">
        <f t="shared" si="9"/>
        <v>0</v>
      </c>
      <c r="U42" s="12">
        <f t="shared" si="9"/>
        <v>0</v>
      </c>
    </row>
    <row r="43" spans="1:21" ht="6.95" customHeight="1" x14ac:dyDescent="0.25">
      <c r="A43" s="14"/>
      <c r="B43" s="15"/>
      <c r="C43" s="15"/>
      <c r="D43" s="15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</row>
    <row r="44" spans="1:21" s="7" customFormat="1" ht="25.5" x14ac:dyDescent="0.25">
      <c r="A44" s="4" t="s">
        <v>42</v>
      </c>
      <c r="B44" s="5"/>
      <c r="C44" s="5" t="str">
        <f t="shared" ref="C44:U44" si="10">C$4</f>
        <v>26-31-jul-24</v>
      </c>
      <c r="D44" s="5"/>
      <c r="E44" s="5">
        <f t="shared" si="10"/>
        <v>45505</v>
      </c>
      <c r="F44" s="5" t="e">
        <f t="shared" ca="1" si="10"/>
        <v>#NAME?</v>
      </c>
      <c r="G44" s="5"/>
      <c r="H44" s="5" t="str">
        <f t="shared" si="10"/>
        <v>01-25-Out-24</v>
      </c>
      <c r="I44" s="5"/>
      <c r="J44" s="5" t="str">
        <f t="shared" si="10"/>
        <v>26-31-Out-24</v>
      </c>
      <c r="K44" s="5"/>
      <c r="L44" s="5">
        <f t="shared" si="10"/>
        <v>45566</v>
      </c>
      <c r="M44" s="5" t="e">
        <f t="shared" ca="1" si="10"/>
        <v>#NAME?</v>
      </c>
      <c r="N44" s="5" t="e">
        <f t="shared" ca="1" si="10"/>
        <v>#NAME?</v>
      </c>
      <c r="O44" s="5" t="e">
        <f t="shared" ca="1" si="10"/>
        <v>#NAME?</v>
      </c>
      <c r="P44" s="5" t="e">
        <f t="shared" ca="1" si="10"/>
        <v>#NAME?</v>
      </c>
      <c r="Q44" s="5" t="e">
        <f t="shared" ca="1" si="10"/>
        <v>#NAME?</v>
      </c>
      <c r="R44" s="5" t="e">
        <f t="shared" ca="1" si="10"/>
        <v>#NAME?</v>
      </c>
      <c r="S44" s="5" t="e">
        <f t="shared" ca="1" si="10"/>
        <v>#NAME?</v>
      </c>
      <c r="T44" s="5" t="e">
        <f t="shared" ca="1" si="10"/>
        <v>#NAME?</v>
      </c>
      <c r="U44" s="5" t="e">
        <f t="shared" ca="1" si="10"/>
        <v>#NAME?</v>
      </c>
    </row>
    <row r="45" spans="1:21" s="10" customFormat="1" x14ac:dyDescent="0.25">
      <c r="A45" s="8" t="s">
        <v>43</v>
      </c>
      <c r="B45" s="17"/>
      <c r="C45" s="9">
        <v>433</v>
      </c>
      <c r="D45" s="17"/>
      <c r="E45" s="9">
        <v>3764</v>
      </c>
      <c r="F45" s="9">
        <v>3997</v>
      </c>
      <c r="G45" s="9"/>
      <c r="H45" s="9">
        <v>3339</v>
      </c>
      <c r="I45" s="9"/>
      <c r="J45" s="9">
        <v>604</v>
      </c>
      <c r="K45" s="9"/>
      <c r="L45" s="9">
        <f>H45+J45</f>
        <v>3943</v>
      </c>
      <c r="M45" s="9">
        <v>3787</v>
      </c>
      <c r="N45" s="9">
        <v>3633</v>
      </c>
      <c r="O45" s="9"/>
      <c r="P45" s="9"/>
      <c r="Q45" s="9"/>
      <c r="R45" s="9"/>
      <c r="S45" s="9"/>
      <c r="T45" s="9"/>
      <c r="U45" s="9"/>
    </row>
    <row r="46" spans="1:21" s="10" customFormat="1" x14ac:dyDescent="0.25">
      <c r="A46" s="8" t="s">
        <v>44</v>
      </c>
      <c r="B46" s="17"/>
      <c r="C46" s="9">
        <v>68</v>
      </c>
      <c r="D46" s="17"/>
      <c r="E46" s="9">
        <v>657</v>
      </c>
      <c r="F46" s="9">
        <v>610</v>
      </c>
      <c r="G46" s="9"/>
      <c r="H46" s="9">
        <v>546</v>
      </c>
      <c r="I46" s="9"/>
      <c r="J46" s="9">
        <v>91</v>
      </c>
      <c r="K46" s="9"/>
      <c r="L46" s="9">
        <f>H46+J46</f>
        <v>637</v>
      </c>
      <c r="M46" s="9">
        <v>435</v>
      </c>
      <c r="N46" s="9">
        <v>580</v>
      </c>
      <c r="O46" s="9"/>
      <c r="P46" s="9"/>
      <c r="Q46" s="9"/>
      <c r="R46" s="9"/>
      <c r="S46" s="9"/>
      <c r="T46" s="9"/>
      <c r="U46" s="9"/>
    </row>
    <row r="47" spans="1:21" s="13" customFormat="1" x14ac:dyDescent="0.25">
      <c r="A47" s="11" t="s">
        <v>10</v>
      </c>
      <c r="B47" s="12"/>
      <c r="C47" s="12">
        <f>SUM(C45:C46)</f>
        <v>501</v>
      </c>
      <c r="D47" s="12"/>
      <c r="E47" s="12">
        <f t="shared" ref="E47:U47" si="11">SUM(E45:E46)</f>
        <v>4421</v>
      </c>
      <c r="F47" s="12">
        <f t="shared" si="11"/>
        <v>4607</v>
      </c>
      <c r="G47" s="12"/>
      <c r="H47" s="12">
        <f t="shared" si="11"/>
        <v>3885</v>
      </c>
      <c r="I47" s="12"/>
      <c r="J47" s="12">
        <f t="shared" si="11"/>
        <v>695</v>
      </c>
      <c r="K47" s="12"/>
      <c r="L47" s="12">
        <f t="shared" si="11"/>
        <v>4580</v>
      </c>
      <c r="M47" s="12">
        <f t="shared" si="11"/>
        <v>4222</v>
      </c>
      <c r="N47" s="12">
        <f t="shared" si="11"/>
        <v>4213</v>
      </c>
      <c r="O47" s="12">
        <f t="shared" si="11"/>
        <v>0</v>
      </c>
      <c r="P47" s="12">
        <f t="shared" si="11"/>
        <v>0</v>
      </c>
      <c r="Q47" s="12">
        <f t="shared" si="11"/>
        <v>0</v>
      </c>
      <c r="R47" s="12">
        <f t="shared" si="11"/>
        <v>0</v>
      </c>
      <c r="S47" s="12">
        <f t="shared" si="11"/>
        <v>0</v>
      </c>
      <c r="T47" s="12">
        <f t="shared" si="11"/>
        <v>0</v>
      </c>
      <c r="U47" s="12">
        <f t="shared" si="11"/>
        <v>0</v>
      </c>
    </row>
    <row r="48" spans="1:21" ht="6.95" customHeight="1" x14ac:dyDescent="0.25">
      <c r="A48" s="14"/>
      <c r="B48" s="15"/>
      <c r="C48" s="15"/>
      <c r="D48" s="15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</row>
    <row r="49" spans="1:23" s="7" customFormat="1" x14ac:dyDescent="0.25">
      <c r="A49" s="4" t="s">
        <v>45</v>
      </c>
      <c r="B49" s="5"/>
      <c r="C49" s="5" t="str">
        <f t="shared" ref="C49:U49" si="12">C$4</f>
        <v>26-31-jul-24</v>
      </c>
      <c r="D49" s="5"/>
      <c r="E49" s="5">
        <f t="shared" si="12"/>
        <v>45505</v>
      </c>
      <c r="F49" s="5" t="e">
        <f t="shared" ca="1" si="12"/>
        <v>#NAME?</v>
      </c>
      <c r="G49" s="5"/>
      <c r="H49" s="5" t="str">
        <f t="shared" si="12"/>
        <v>01-25-Out-24</v>
      </c>
      <c r="I49" s="5"/>
      <c r="J49" s="5" t="str">
        <f t="shared" si="12"/>
        <v>26-31-Out-24</v>
      </c>
      <c r="K49" s="5"/>
      <c r="L49" s="5">
        <f t="shared" si="12"/>
        <v>45566</v>
      </c>
      <c r="M49" s="5" t="e">
        <f t="shared" ca="1" si="12"/>
        <v>#NAME?</v>
      </c>
      <c r="N49" s="5" t="e">
        <f t="shared" ca="1" si="12"/>
        <v>#NAME?</v>
      </c>
      <c r="O49" s="5" t="e">
        <f t="shared" ca="1" si="12"/>
        <v>#NAME?</v>
      </c>
      <c r="P49" s="5" t="e">
        <f t="shared" ca="1" si="12"/>
        <v>#NAME?</v>
      </c>
      <c r="Q49" s="5" t="e">
        <f t="shared" ca="1" si="12"/>
        <v>#NAME?</v>
      </c>
      <c r="R49" s="5" t="e">
        <f t="shared" ca="1" si="12"/>
        <v>#NAME?</v>
      </c>
      <c r="S49" s="5" t="e">
        <f t="shared" ca="1" si="12"/>
        <v>#NAME?</v>
      </c>
      <c r="T49" s="5" t="e">
        <f t="shared" ca="1" si="12"/>
        <v>#NAME?</v>
      </c>
      <c r="U49" s="5" t="e">
        <f t="shared" ca="1" si="12"/>
        <v>#NAME?</v>
      </c>
    </row>
    <row r="50" spans="1:23" s="10" customFormat="1" x14ac:dyDescent="0.25">
      <c r="A50" s="8" t="s">
        <v>46</v>
      </c>
      <c r="B50" s="17"/>
      <c r="C50" s="9">
        <v>0</v>
      </c>
      <c r="D50" s="17"/>
      <c r="E50" s="9">
        <v>0</v>
      </c>
      <c r="F50" s="9">
        <v>0</v>
      </c>
      <c r="G50" s="9"/>
      <c r="H50" s="9">
        <v>15</v>
      </c>
      <c r="I50" s="9"/>
      <c r="J50" s="9">
        <v>2</v>
      </c>
      <c r="K50" s="9"/>
      <c r="L50" s="9">
        <f t="shared" ref="L50:L56" si="13">H50+J50</f>
        <v>17</v>
      </c>
      <c r="M50" s="9">
        <v>0</v>
      </c>
      <c r="N50" s="9">
        <v>0</v>
      </c>
      <c r="O50" s="9"/>
      <c r="P50" s="9"/>
      <c r="Q50" s="9"/>
      <c r="R50" s="9"/>
      <c r="S50" s="9"/>
      <c r="T50" s="9"/>
      <c r="U50" s="9"/>
    </row>
    <row r="51" spans="1:23" s="10" customFormat="1" x14ac:dyDescent="0.25">
      <c r="A51" s="8" t="s">
        <v>47</v>
      </c>
      <c r="B51" s="17"/>
      <c r="C51" s="9">
        <v>121</v>
      </c>
      <c r="D51" s="17"/>
      <c r="E51" s="9">
        <v>894</v>
      </c>
      <c r="F51" s="9">
        <v>400</v>
      </c>
      <c r="G51" s="9"/>
      <c r="H51" s="9">
        <v>457</v>
      </c>
      <c r="I51" s="9"/>
      <c r="J51" s="9">
        <v>94</v>
      </c>
      <c r="K51" s="9"/>
      <c r="L51" s="9">
        <f t="shared" si="13"/>
        <v>551</v>
      </c>
      <c r="M51" s="9">
        <v>449</v>
      </c>
      <c r="N51" s="9">
        <v>340</v>
      </c>
      <c r="O51" s="9"/>
      <c r="P51" s="9"/>
      <c r="Q51" s="9"/>
      <c r="R51" s="9"/>
      <c r="S51" s="9"/>
      <c r="T51" s="9"/>
      <c r="U51" s="9"/>
    </row>
    <row r="52" spans="1:23" s="10" customFormat="1" x14ac:dyDescent="0.25">
      <c r="A52" s="8" t="s">
        <v>48</v>
      </c>
      <c r="B52" s="12"/>
      <c r="C52" s="9">
        <v>0</v>
      </c>
      <c r="D52" s="12"/>
      <c r="E52" s="9">
        <v>0</v>
      </c>
      <c r="F52" s="9">
        <v>0</v>
      </c>
      <c r="G52" s="9"/>
      <c r="H52" s="9">
        <v>0</v>
      </c>
      <c r="I52" s="9"/>
      <c r="J52" s="9">
        <v>0</v>
      </c>
      <c r="K52" s="9"/>
      <c r="L52" s="9">
        <f t="shared" si="13"/>
        <v>0</v>
      </c>
      <c r="M52" s="9">
        <v>0</v>
      </c>
      <c r="N52" s="9">
        <v>0</v>
      </c>
      <c r="O52" s="9"/>
      <c r="P52" s="9"/>
      <c r="Q52" s="9"/>
      <c r="R52" s="9"/>
      <c r="S52" s="9"/>
      <c r="T52" s="9"/>
      <c r="U52" s="9"/>
    </row>
    <row r="53" spans="1:23" s="10" customFormat="1" x14ac:dyDescent="0.25">
      <c r="A53" s="8" t="s">
        <v>49</v>
      </c>
      <c r="B53" s="17"/>
      <c r="C53" s="9">
        <v>0</v>
      </c>
      <c r="D53" s="17"/>
      <c r="E53" s="9">
        <v>86</v>
      </c>
      <c r="F53" s="9">
        <v>80</v>
      </c>
      <c r="G53" s="9"/>
      <c r="H53" s="9">
        <v>39</v>
      </c>
      <c r="I53" s="9"/>
      <c r="J53" s="9">
        <v>1</v>
      </c>
      <c r="K53" s="9"/>
      <c r="L53" s="9">
        <f t="shared" si="13"/>
        <v>40</v>
      </c>
      <c r="M53" s="9">
        <v>75</v>
      </c>
      <c r="N53" s="9">
        <v>23</v>
      </c>
      <c r="O53" s="9"/>
      <c r="P53" s="9"/>
      <c r="Q53" s="9"/>
      <c r="R53" s="9"/>
      <c r="S53" s="9"/>
      <c r="T53" s="9"/>
      <c r="U53" s="9"/>
    </row>
    <row r="54" spans="1:23" s="10" customFormat="1" x14ac:dyDescent="0.25">
      <c r="A54" s="8" t="s">
        <v>50</v>
      </c>
      <c r="B54" s="17"/>
      <c r="C54" s="9">
        <v>0</v>
      </c>
      <c r="D54" s="17"/>
      <c r="E54" s="9">
        <v>0</v>
      </c>
      <c r="F54" s="9">
        <v>0</v>
      </c>
      <c r="G54" s="9"/>
      <c r="H54" s="9">
        <v>0</v>
      </c>
      <c r="I54" s="9"/>
      <c r="J54" s="9">
        <v>0</v>
      </c>
      <c r="K54" s="9"/>
      <c r="L54" s="9">
        <f t="shared" si="13"/>
        <v>0</v>
      </c>
      <c r="M54" s="9">
        <v>154</v>
      </c>
      <c r="N54" s="9">
        <v>374</v>
      </c>
      <c r="O54" s="9"/>
      <c r="P54" s="9"/>
      <c r="Q54" s="9"/>
      <c r="R54" s="9"/>
      <c r="S54" s="9"/>
      <c r="T54" s="9"/>
      <c r="U54" s="9"/>
    </row>
    <row r="55" spans="1:23" s="10" customFormat="1" x14ac:dyDescent="0.25">
      <c r="A55" s="8" t="s">
        <v>51</v>
      </c>
      <c r="B55" s="17"/>
      <c r="C55" s="9">
        <v>8</v>
      </c>
      <c r="D55" s="17"/>
      <c r="E55" s="9">
        <v>114</v>
      </c>
      <c r="F55" s="9">
        <v>73</v>
      </c>
      <c r="G55" s="9"/>
      <c r="H55" s="9">
        <v>0</v>
      </c>
      <c r="I55" s="9"/>
      <c r="J55" s="9">
        <v>0</v>
      </c>
      <c r="K55" s="9"/>
      <c r="L55" s="9">
        <f t="shared" si="13"/>
        <v>0</v>
      </c>
      <c r="M55" s="9">
        <v>62</v>
      </c>
      <c r="N55" s="9">
        <v>127</v>
      </c>
      <c r="O55" s="9"/>
      <c r="P55" s="9"/>
      <c r="Q55" s="9"/>
      <c r="R55" s="9"/>
      <c r="S55" s="9"/>
      <c r="T55" s="9"/>
      <c r="U55" s="9"/>
    </row>
    <row r="56" spans="1:23" s="10" customFormat="1" x14ac:dyDescent="0.25">
      <c r="A56" s="8" t="s">
        <v>52</v>
      </c>
      <c r="B56" s="17"/>
      <c r="C56" s="9">
        <v>0</v>
      </c>
      <c r="D56" s="17"/>
      <c r="E56" s="9">
        <v>31</v>
      </c>
      <c r="F56" s="9">
        <v>23</v>
      </c>
      <c r="G56" s="9"/>
      <c r="H56" s="9">
        <v>13</v>
      </c>
      <c r="I56" s="9"/>
      <c r="J56" s="9">
        <v>1</v>
      </c>
      <c r="K56" s="9"/>
      <c r="L56" s="9">
        <f t="shared" si="13"/>
        <v>14</v>
      </c>
      <c r="M56" s="9">
        <v>25</v>
      </c>
      <c r="N56" s="9">
        <v>26</v>
      </c>
      <c r="O56" s="9"/>
      <c r="P56" s="9"/>
      <c r="Q56" s="9"/>
      <c r="R56" s="9"/>
      <c r="S56" s="9"/>
      <c r="T56" s="9"/>
      <c r="U56" s="9"/>
    </row>
    <row r="57" spans="1:23" s="13" customFormat="1" x14ac:dyDescent="0.25">
      <c r="A57" s="11" t="s">
        <v>10</v>
      </c>
      <c r="B57" s="12"/>
      <c r="C57" s="12">
        <f>SUM(C50:C56)</f>
        <v>129</v>
      </c>
      <c r="D57" s="12"/>
      <c r="E57" s="12">
        <f t="shared" ref="E57:U57" si="14">SUM(E50:E56)</f>
        <v>1125</v>
      </c>
      <c r="F57" s="12">
        <f t="shared" si="14"/>
        <v>576</v>
      </c>
      <c r="G57" s="12"/>
      <c r="H57" s="12">
        <f t="shared" si="14"/>
        <v>524</v>
      </c>
      <c r="I57" s="12"/>
      <c r="J57" s="12">
        <f t="shared" si="14"/>
        <v>98</v>
      </c>
      <c r="K57" s="12"/>
      <c r="L57" s="12">
        <f t="shared" si="14"/>
        <v>622</v>
      </c>
      <c r="M57" s="12">
        <f t="shared" si="14"/>
        <v>765</v>
      </c>
      <c r="N57" s="12">
        <f t="shared" si="14"/>
        <v>890</v>
      </c>
      <c r="O57" s="12">
        <f t="shared" si="14"/>
        <v>0</v>
      </c>
      <c r="P57" s="12">
        <f t="shared" si="14"/>
        <v>0</v>
      </c>
      <c r="Q57" s="12">
        <f t="shared" si="14"/>
        <v>0</v>
      </c>
      <c r="R57" s="12">
        <f t="shared" si="14"/>
        <v>0</v>
      </c>
      <c r="S57" s="12">
        <f t="shared" si="14"/>
        <v>0</v>
      </c>
      <c r="T57" s="12">
        <f t="shared" si="14"/>
        <v>0</v>
      </c>
      <c r="U57" s="12">
        <f t="shared" si="14"/>
        <v>0</v>
      </c>
      <c r="W57" s="10"/>
    </row>
    <row r="58" spans="1:23" ht="6.95" customHeight="1" x14ac:dyDescent="0.25">
      <c r="A58" s="14"/>
      <c r="B58" s="15"/>
      <c r="C58" s="15"/>
      <c r="D58" s="15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W58" s="10"/>
    </row>
    <row r="59" spans="1:23" s="7" customFormat="1" x14ac:dyDescent="0.25">
      <c r="A59" s="4" t="s">
        <v>53</v>
      </c>
      <c r="B59" s="5" t="str">
        <f>B$4</f>
        <v>Meta Parcial</v>
      </c>
      <c r="C59" s="5" t="str">
        <f t="shared" ref="C59:U59" si="15">C$4</f>
        <v>26-31-jul-24</v>
      </c>
      <c r="D59" s="5" t="str">
        <f t="shared" si="15"/>
        <v>Meta Mensal</v>
      </c>
      <c r="E59" s="5">
        <f t="shared" si="15"/>
        <v>45505</v>
      </c>
      <c r="F59" s="5" t="e">
        <f t="shared" ca="1" si="15"/>
        <v>#NAME?</v>
      </c>
      <c r="G59" s="5" t="str">
        <f t="shared" si="15"/>
        <v>Meta Parcial</v>
      </c>
      <c r="H59" s="5" t="str">
        <f t="shared" si="15"/>
        <v>01-25-Out-24</v>
      </c>
      <c r="I59" s="5" t="str">
        <f t="shared" si="15"/>
        <v>Meta Parcial</v>
      </c>
      <c r="J59" s="5" t="str">
        <f t="shared" si="15"/>
        <v>26-31-Out-24</v>
      </c>
      <c r="K59" s="5" t="str">
        <f t="shared" si="15"/>
        <v>Meta Mensal</v>
      </c>
      <c r="L59" s="5">
        <f t="shared" si="15"/>
        <v>45566</v>
      </c>
      <c r="M59" s="5" t="e">
        <f t="shared" ca="1" si="15"/>
        <v>#NAME?</v>
      </c>
      <c r="N59" s="5" t="e">
        <f t="shared" ca="1" si="15"/>
        <v>#NAME?</v>
      </c>
      <c r="O59" s="5" t="e">
        <f t="shared" ca="1" si="15"/>
        <v>#NAME?</v>
      </c>
      <c r="P59" s="5" t="e">
        <f t="shared" ca="1" si="15"/>
        <v>#NAME?</v>
      </c>
      <c r="Q59" s="5" t="e">
        <f t="shared" ca="1" si="15"/>
        <v>#NAME?</v>
      </c>
      <c r="R59" s="5" t="e">
        <f t="shared" ca="1" si="15"/>
        <v>#NAME?</v>
      </c>
      <c r="S59" s="5" t="e">
        <f t="shared" ca="1" si="15"/>
        <v>#NAME?</v>
      </c>
      <c r="T59" s="5" t="e">
        <f t="shared" ca="1" si="15"/>
        <v>#NAME?</v>
      </c>
      <c r="U59" s="5" t="e">
        <f t="shared" ca="1" si="15"/>
        <v>#NAME?</v>
      </c>
      <c r="W59" s="10"/>
    </row>
    <row r="60" spans="1:23" s="10" customFormat="1" x14ac:dyDescent="0.25">
      <c r="A60" s="18" t="s">
        <v>54</v>
      </c>
      <c r="B60" s="19" t="s">
        <v>55</v>
      </c>
      <c r="C60" s="20">
        <f>IFERROR((C61/C62),"-")</f>
        <v>0</v>
      </c>
      <c r="D60" s="19" t="s">
        <v>55</v>
      </c>
      <c r="E60" s="21">
        <f t="shared" ref="E60:U60" si="16">IFERROR((E61/E62),"-")</f>
        <v>0.10144927536231885</v>
      </c>
      <c r="F60" s="21">
        <f t="shared" si="16"/>
        <v>0.12103174603174603</v>
      </c>
      <c r="G60" s="19" t="s">
        <v>55</v>
      </c>
      <c r="H60" s="21">
        <f>IFERROR((H61/H62),"-")</f>
        <v>7.7087794432548179E-2</v>
      </c>
      <c r="I60" s="19" t="s">
        <v>55</v>
      </c>
      <c r="J60" s="21">
        <f>IFERROR((J61/J62),"-")</f>
        <v>9.6491228070175433E-2</v>
      </c>
      <c r="K60" s="19" t="s">
        <v>55</v>
      </c>
      <c r="L60" s="21">
        <f t="shared" si="16"/>
        <v>7.9198473282442741E-2</v>
      </c>
      <c r="M60" s="21">
        <f t="shared" si="16"/>
        <v>6.0120240480961921E-2</v>
      </c>
      <c r="N60" s="21">
        <f t="shared" si="16"/>
        <v>0.10279441117764471</v>
      </c>
      <c r="O60" s="21" t="str">
        <f t="shared" si="16"/>
        <v>-</v>
      </c>
      <c r="P60" s="21" t="str">
        <f t="shared" si="16"/>
        <v>-</v>
      </c>
      <c r="Q60" s="21" t="str">
        <f t="shared" si="16"/>
        <v>-</v>
      </c>
      <c r="R60" s="21" t="str">
        <f t="shared" si="16"/>
        <v>-</v>
      </c>
      <c r="S60" s="21" t="str">
        <f t="shared" si="16"/>
        <v>-</v>
      </c>
      <c r="T60" s="21" t="str">
        <f t="shared" si="16"/>
        <v>-</v>
      </c>
      <c r="U60" s="21" t="str">
        <f t="shared" si="16"/>
        <v>-</v>
      </c>
    </row>
    <row r="61" spans="1:23" s="10" customFormat="1" x14ac:dyDescent="0.25">
      <c r="A61" s="22" t="s">
        <v>56</v>
      </c>
      <c r="B61" s="23"/>
      <c r="C61" s="24">
        <v>0</v>
      </c>
      <c r="D61" s="23"/>
      <c r="E61" s="24">
        <v>98</v>
      </c>
      <c r="F61" s="24">
        <v>122</v>
      </c>
      <c r="G61" s="23"/>
      <c r="H61" s="24">
        <v>72</v>
      </c>
      <c r="I61" s="23"/>
      <c r="J61" s="24">
        <v>11</v>
      </c>
      <c r="K61" s="23"/>
      <c r="L61" s="9">
        <f>H61+J61</f>
        <v>83</v>
      </c>
      <c r="M61" s="24">
        <v>60</v>
      </c>
      <c r="N61" s="24">
        <v>103</v>
      </c>
      <c r="O61" s="24"/>
      <c r="P61" s="24"/>
      <c r="Q61" s="24"/>
      <c r="R61" s="24"/>
      <c r="S61" s="24"/>
      <c r="T61" s="24"/>
      <c r="U61" s="24"/>
    </row>
    <row r="62" spans="1:23" s="10" customFormat="1" x14ac:dyDescent="0.25">
      <c r="A62" s="22" t="s">
        <v>57</v>
      </c>
      <c r="B62" s="25"/>
      <c r="C62" s="24">
        <v>147</v>
      </c>
      <c r="D62" s="25"/>
      <c r="E62" s="24">
        <v>966</v>
      </c>
      <c r="F62" s="24">
        <f>F66</f>
        <v>1008</v>
      </c>
      <c r="G62" s="25"/>
      <c r="H62" s="24">
        <v>934</v>
      </c>
      <c r="I62" s="25"/>
      <c r="J62" s="24">
        <v>114</v>
      </c>
      <c r="K62" s="25"/>
      <c r="L62" s="9">
        <f>H62+J62</f>
        <v>1048</v>
      </c>
      <c r="M62" s="24">
        <v>998</v>
      </c>
      <c r="N62" s="24">
        <v>1002</v>
      </c>
      <c r="O62" s="24"/>
      <c r="P62" s="24"/>
      <c r="Q62" s="24"/>
      <c r="R62" s="24"/>
      <c r="S62" s="24"/>
      <c r="T62" s="24"/>
      <c r="U62" s="24"/>
    </row>
    <row r="63" spans="1:23" ht="6.95" customHeight="1" x14ac:dyDescent="0.25">
      <c r="A63" s="26"/>
      <c r="B63" s="27"/>
      <c r="C63" s="27"/>
      <c r="D63" s="27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W63" s="10"/>
    </row>
    <row r="64" spans="1:23" s="7" customFormat="1" x14ac:dyDescent="0.25">
      <c r="A64" s="4" t="s">
        <v>58</v>
      </c>
      <c r="B64" s="5" t="str">
        <f>B$4</f>
        <v>Meta Parcial</v>
      </c>
      <c r="C64" s="5" t="str">
        <f t="shared" ref="C64:U64" si="17">C$4</f>
        <v>26-31-jul-24</v>
      </c>
      <c r="D64" s="5" t="str">
        <f t="shared" si="17"/>
        <v>Meta Mensal</v>
      </c>
      <c r="E64" s="5">
        <f t="shared" si="17"/>
        <v>45505</v>
      </c>
      <c r="F64" s="5" t="e">
        <f t="shared" ca="1" si="17"/>
        <v>#NAME?</v>
      </c>
      <c r="G64" s="5" t="str">
        <f t="shared" si="17"/>
        <v>Meta Parcial</v>
      </c>
      <c r="H64" s="5" t="str">
        <f t="shared" si="17"/>
        <v>01-25-Out-24</v>
      </c>
      <c r="I64" s="5" t="str">
        <f t="shared" si="17"/>
        <v>Meta Parcial</v>
      </c>
      <c r="J64" s="5" t="str">
        <f t="shared" si="17"/>
        <v>26-31-Out-24</v>
      </c>
      <c r="K64" s="5" t="str">
        <f t="shared" si="17"/>
        <v>Meta Mensal</v>
      </c>
      <c r="L64" s="5">
        <f t="shared" si="17"/>
        <v>45566</v>
      </c>
      <c r="M64" s="5" t="e">
        <f t="shared" ca="1" si="17"/>
        <v>#NAME?</v>
      </c>
      <c r="N64" s="5" t="e">
        <f t="shared" ca="1" si="17"/>
        <v>#NAME?</v>
      </c>
      <c r="O64" s="5" t="e">
        <f t="shared" ca="1" si="17"/>
        <v>#NAME?</v>
      </c>
      <c r="P64" s="5" t="e">
        <f t="shared" ca="1" si="17"/>
        <v>#NAME?</v>
      </c>
      <c r="Q64" s="5" t="e">
        <f t="shared" ca="1" si="17"/>
        <v>#NAME?</v>
      </c>
      <c r="R64" s="5" t="e">
        <f t="shared" ca="1" si="17"/>
        <v>#NAME?</v>
      </c>
      <c r="S64" s="5" t="e">
        <f t="shared" ca="1" si="17"/>
        <v>#NAME?</v>
      </c>
      <c r="T64" s="5" t="e">
        <f t="shared" ca="1" si="17"/>
        <v>#NAME?</v>
      </c>
      <c r="U64" s="5" t="e">
        <f t="shared" ca="1" si="17"/>
        <v>#NAME?</v>
      </c>
      <c r="W64" s="10"/>
    </row>
    <row r="65" spans="1:23" s="10" customFormat="1" x14ac:dyDescent="0.25">
      <c r="A65" s="18" t="s">
        <v>59</v>
      </c>
      <c r="B65" s="19" t="s">
        <v>60</v>
      </c>
      <c r="C65" s="20">
        <f>IFERROR((C66/C67),"-")</f>
        <v>0.13881019830028329</v>
      </c>
      <c r="D65" s="19" t="s">
        <v>60</v>
      </c>
      <c r="E65" s="21">
        <f t="shared" ref="E65:U65" si="18">IFERROR((E66/E67),"-")</f>
        <v>0.88623853211009174</v>
      </c>
      <c r="F65" s="21">
        <f t="shared" si="18"/>
        <v>0.89919714540588758</v>
      </c>
      <c r="G65" s="19" t="s">
        <v>60</v>
      </c>
      <c r="H65" s="21">
        <f>IFERROR((H66/H67),"-")</f>
        <v>0.8157205240174672</v>
      </c>
      <c r="I65" s="19" t="s">
        <v>60</v>
      </c>
      <c r="J65" s="21">
        <f>IFERROR((J66/J67),"-")</f>
        <v>9.9389712292938096E-2</v>
      </c>
      <c r="K65" s="19" t="s">
        <v>60</v>
      </c>
      <c r="L65" s="21">
        <f t="shared" si="18"/>
        <v>0.91368788142981694</v>
      </c>
      <c r="M65" s="21">
        <f t="shared" si="18"/>
        <v>0.85812553740326736</v>
      </c>
      <c r="N65" s="21">
        <f t="shared" si="18"/>
        <v>0.84060402684563762</v>
      </c>
      <c r="O65" s="21" t="str">
        <f t="shared" si="18"/>
        <v>-</v>
      </c>
      <c r="P65" s="21" t="str">
        <f t="shared" si="18"/>
        <v>-</v>
      </c>
      <c r="Q65" s="21" t="str">
        <f t="shared" si="18"/>
        <v>-</v>
      </c>
      <c r="R65" s="21" t="str">
        <f t="shared" si="18"/>
        <v>-</v>
      </c>
      <c r="S65" s="21" t="str">
        <f t="shared" si="18"/>
        <v>-</v>
      </c>
      <c r="T65" s="21" t="str">
        <f t="shared" si="18"/>
        <v>-</v>
      </c>
      <c r="U65" s="21" t="str">
        <f t="shared" si="18"/>
        <v>-</v>
      </c>
    </row>
    <row r="66" spans="1:23" s="10" customFormat="1" x14ac:dyDescent="0.25">
      <c r="A66" s="22" t="s">
        <v>61</v>
      </c>
      <c r="B66" s="29" t="s">
        <v>62</v>
      </c>
      <c r="C66" s="24">
        <v>147</v>
      </c>
      <c r="D66" s="23"/>
      <c r="E66" s="24">
        <v>966</v>
      </c>
      <c r="F66" s="24">
        <v>1008</v>
      </c>
      <c r="G66" s="23"/>
      <c r="H66" s="24">
        <v>934</v>
      </c>
      <c r="I66" s="23"/>
      <c r="J66" s="24">
        <v>114</v>
      </c>
      <c r="K66" s="23"/>
      <c r="L66" s="9">
        <f>H66+J66</f>
        <v>1048</v>
      </c>
      <c r="M66" s="24">
        <v>998</v>
      </c>
      <c r="N66" s="24">
        <v>1002</v>
      </c>
      <c r="O66" s="24"/>
      <c r="P66" s="24"/>
      <c r="Q66" s="24"/>
      <c r="R66" s="24"/>
      <c r="S66" s="24"/>
      <c r="T66" s="24"/>
      <c r="U66" s="24"/>
    </row>
    <row r="67" spans="1:23" s="10" customFormat="1" x14ac:dyDescent="0.25">
      <c r="A67" s="22" t="s">
        <v>63</v>
      </c>
      <c r="B67" s="29" t="s">
        <v>62</v>
      </c>
      <c r="C67" s="24">
        <v>1059</v>
      </c>
      <c r="D67" s="25"/>
      <c r="E67" s="24">
        <v>1090</v>
      </c>
      <c r="F67" s="24">
        <v>1121</v>
      </c>
      <c r="G67" s="25"/>
      <c r="H67" s="24">
        <v>1145</v>
      </c>
      <c r="I67" s="25"/>
      <c r="J67" s="24">
        <v>1147</v>
      </c>
      <c r="K67" s="25"/>
      <c r="L67" s="9">
        <v>1147</v>
      </c>
      <c r="M67" s="24">
        <v>1163</v>
      </c>
      <c r="N67" s="24">
        <v>1192</v>
      </c>
      <c r="O67" s="24"/>
      <c r="P67" s="24"/>
      <c r="Q67" s="24"/>
      <c r="R67" s="24"/>
      <c r="S67" s="24"/>
      <c r="T67" s="24"/>
      <c r="U67" s="24"/>
    </row>
    <row r="68" spans="1:23" ht="6.95" customHeight="1" x14ac:dyDescent="0.25">
      <c r="A68" s="26"/>
      <c r="B68" s="27"/>
      <c r="C68" s="27"/>
      <c r="D68" s="27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W68" s="10"/>
    </row>
    <row r="69" spans="1:23" s="7" customFormat="1" x14ac:dyDescent="0.25">
      <c r="A69" s="4" t="s">
        <v>64</v>
      </c>
      <c r="B69" s="5" t="str">
        <f>B$4</f>
        <v>Meta Parcial</v>
      </c>
      <c r="C69" s="5" t="str">
        <f t="shared" ref="C69:U69" si="19">C$4</f>
        <v>26-31-jul-24</v>
      </c>
      <c r="D69" s="5" t="str">
        <f t="shared" si="19"/>
        <v>Meta Mensal</v>
      </c>
      <c r="E69" s="5">
        <f t="shared" si="19"/>
        <v>45505</v>
      </c>
      <c r="F69" s="5" t="e">
        <f t="shared" ca="1" si="19"/>
        <v>#NAME?</v>
      </c>
      <c r="G69" s="5" t="str">
        <f t="shared" si="19"/>
        <v>Meta Parcial</v>
      </c>
      <c r="H69" s="5" t="str">
        <f t="shared" si="19"/>
        <v>01-25-Out-24</v>
      </c>
      <c r="I69" s="5" t="str">
        <f t="shared" si="19"/>
        <v>Meta Parcial</v>
      </c>
      <c r="J69" s="5" t="str">
        <f t="shared" si="19"/>
        <v>26-31-Out-24</v>
      </c>
      <c r="K69" s="5" t="str">
        <f t="shared" si="19"/>
        <v>Meta Mensal</v>
      </c>
      <c r="L69" s="5">
        <f t="shared" si="19"/>
        <v>45566</v>
      </c>
      <c r="M69" s="5" t="e">
        <f t="shared" ca="1" si="19"/>
        <v>#NAME?</v>
      </c>
      <c r="N69" s="5" t="e">
        <f t="shared" ca="1" si="19"/>
        <v>#NAME?</v>
      </c>
      <c r="O69" s="5" t="e">
        <f t="shared" ca="1" si="19"/>
        <v>#NAME?</v>
      </c>
      <c r="P69" s="5" t="e">
        <f t="shared" ca="1" si="19"/>
        <v>#NAME?</v>
      </c>
      <c r="Q69" s="5" t="e">
        <f t="shared" ca="1" si="19"/>
        <v>#NAME?</v>
      </c>
      <c r="R69" s="5" t="e">
        <f t="shared" ca="1" si="19"/>
        <v>#NAME?</v>
      </c>
      <c r="S69" s="5" t="e">
        <f t="shared" ca="1" si="19"/>
        <v>#NAME?</v>
      </c>
      <c r="T69" s="5" t="e">
        <f t="shared" ca="1" si="19"/>
        <v>#NAME?</v>
      </c>
      <c r="U69" s="5" t="e">
        <f t="shared" ca="1" si="19"/>
        <v>#NAME?</v>
      </c>
      <c r="W69" s="10"/>
    </row>
    <row r="70" spans="1:23" s="10" customFormat="1" x14ac:dyDescent="0.25">
      <c r="A70" s="30" t="s">
        <v>65</v>
      </c>
      <c r="B70" s="29">
        <f>(D70/31)*6</f>
        <v>13.935483870967744</v>
      </c>
      <c r="C70" s="24">
        <v>3</v>
      </c>
      <c r="D70" s="29">
        <v>72</v>
      </c>
      <c r="E70" s="24">
        <v>78</v>
      </c>
      <c r="F70" s="24">
        <v>102</v>
      </c>
      <c r="G70" s="24">
        <f>ROUND(((K70/31)*25),0)</f>
        <v>58</v>
      </c>
      <c r="H70" s="24">
        <v>56</v>
      </c>
      <c r="I70" s="24">
        <f>ROUND(((K70/31)*6),0)</f>
        <v>14</v>
      </c>
      <c r="J70" s="24">
        <v>22</v>
      </c>
      <c r="K70" s="24">
        <f>D70</f>
        <v>72</v>
      </c>
      <c r="L70" s="9">
        <f>H70+J70</f>
        <v>78</v>
      </c>
      <c r="M70" s="24">
        <v>74</v>
      </c>
      <c r="N70" s="24">
        <v>86</v>
      </c>
      <c r="O70" s="24"/>
      <c r="P70" s="24"/>
      <c r="Q70" s="24"/>
      <c r="R70" s="24"/>
      <c r="S70" s="24"/>
      <c r="T70" s="24"/>
      <c r="U70" s="24"/>
    </row>
    <row r="71" spans="1:23" ht="6.95" customHeight="1" x14ac:dyDescent="0.25">
      <c r="A71" s="31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W71" s="10"/>
    </row>
    <row r="72" spans="1:23" s="33" customFormat="1" x14ac:dyDescent="0.25">
      <c r="A72" s="4" t="s">
        <v>66</v>
      </c>
      <c r="B72" s="5" t="str">
        <f>B$4</f>
        <v>Meta Parcial</v>
      </c>
      <c r="C72" s="5" t="str">
        <f t="shared" ref="C72:U72" si="20">C$4</f>
        <v>26-31-jul-24</v>
      </c>
      <c r="D72" s="5" t="str">
        <f t="shared" si="20"/>
        <v>Meta Mensal</v>
      </c>
      <c r="E72" s="5">
        <f t="shared" si="20"/>
        <v>45505</v>
      </c>
      <c r="F72" s="5" t="e">
        <f t="shared" ca="1" si="20"/>
        <v>#NAME?</v>
      </c>
      <c r="G72" s="5" t="str">
        <f t="shared" si="20"/>
        <v>Meta Parcial</v>
      </c>
      <c r="H72" s="5" t="str">
        <f t="shared" si="20"/>
        <v>01-25-Out-24</v>
      </c>
      <c r="I72" s="5" t="str">
        <f t="shared" si="20"/>
        <v>Meta Parcial</v>
      </c>
      <c r="J72" s="5" t="str">
        <f t="shared" si="20"/>
        <v>26-31-Out-24</v>
      </c>
      <c r="K72" s="5" t="str">
        <f t="shared" si="20"/>
        <v>Meta Mensal</v>
      </c>
      <c r="L72" s="5">
        <f t="shared" si="20"/>
        <v>45566</v>
      </c>
      <c r="M72" s="5" t="e">
        <f t="shared" ca="1" si="20"/>
        <v>#NAME?</v>
      </c>
      <c r="N72" s="5" t="e">
        <f t="shared" ca="1" si="20"/>
        <v>#NAME?</v>
      </c>
      <c r="O72" s="5" t="e">
        <f t="shared" ca="1" si="20"/>
        <v>#NAME?</v>
      </c>
      <c r="P72" s="5" t="e">
        <f t="shared" ca="1" si="20"/>
        <v>#NAME?</v>
      </c>
      <c r="Q72" s="5" t="e">
        <f t="shared" ca="1" si="20"/>
        <v>#NAME?</v>
      </c>
      <c r="R72" s="5" t="e">
        <f t="shared" ca="1" si="20"/>
        <v>#NAME?</v>
      </c>
      <c r="S72" s="5" t="e">
        <f t="shared" ca="1" si="20"/>
        <v>#NAME?</v>
      </c>
      <c r="T72" s="5" t="e">
        <f t="shared" ca="1" si="20"/>
        <v>#NAME?</v>
      </c>
      <c r="U72" s="5" t="e">
        <f t="shared" ca="1" si="20"/>
        <v>#NAME?</v>
      </c>
      <c r="W72" s="10"/>
    </row>
    <row r="73" spans="1:23" s="10" customFormat="1" x14ac:dyDescent="0.25">
      <c r="A73" s="30" t="s">
        <v>67</v>
      </c>
      <c r="B73" s="34">
        <f>(D73/31)*6</f>
        <v>1.935483870967742</v>
      </c>
      <c r="C73" s="34"/>
      <c r="D73" s="34">
        <v>10</v>
      </c>
      <c r="E73" s="34"/>
      <c r="F73" s="34"/>
      <c r="G73" s="24">
        <f>ROUND(((K73/31)*25),0)</f>
        <v>8</v>
      </c>
      <c r="H73" s="34"/>
      <c r="I73" s="24">
        <f>ROUND(((K73/31)*6),0)</f>
        <v>2</v>
      </c>
      <c r="J73" s="34"/>
      <c r="K73" s="34">
        <v>10</v>
      </c>
      <c r="L73" s="9">
        <f t="shared" ref="L73:L98" si="21">H73+J73</f>
        <v>0</v>
      </c>
      <c r="M73" s="34">
        <v>0</v>
      </c>
      <c r="N73" s="34">
        <v>0</v>
      </c>
      <c r="O73" s="34"/>
      <c r="P73" s="34"/>
      <c r="Q73" s="34"/>
      <c r="R73" s="34"/>
      <c r="S73" s="34"/>
      <c r="T73" s="34"/>
      <c r="U73" s="34"/>
    </row>
    <row r="74" spans="1:23" s="10" customFormat="1" x14ac:dyDescent="0.25">
      <c r="A74" s="30" t="s">
        <v>68</v>
      </c>
      <c r="B74" s="34">
        <f t="shared" ref="B74:B98" si="22">(D74/31)*6</f>
        <v>1.935483870967742</v>
      </c>
      <c r="C74" s="34"/>
      <c r="D74" s="34">
        <v>10</v>
      </c>
      <c r="E74" s="34"/>
      <c r="F74" s="34"/>
      <c r="G74" s="24">
        <f t="shared" ref="G74:G98" si="23">ROUND(((K74/31)*25),0)</f>
        <v>8</v>
      </c>
      <c r="H74" s="34"/>
      <c r="I74" s="24">
        <f t="shared" ref="I74:I98" si="24">ROUND(((K74/31)*6),0)</f>
        <v>2</v>
      </c>
      <c r="J74" s="34"/>
      <c r="K74" s="34">
        <v>10</v>
      </c>
      <c r="L74" s="9">
        <f t="shared" si="21"/>
        <v>0</v>
      </c>
      <c r="M74" s="34">
        <v>10</v>
      </c>
      <c r="N74" s="34">
        <v>10</v>
      </c>
      <c r="O74" s="34"/>
      <c r="P74" s="34"/>
      <c r="Q74" s="34"/>
      <c r="R74" s="34"/>
      <c r="S74" s="34"/>
      <c r="T74" s="34"/>
      <c r="U74" s="34"/>
    </row>
    <row r="75" spans="1:23" s="10" customFormat="1" x14ac:dyDescent="0.25">
      <c r="A75" s="30" t="s">
        <v>69</v>
      </c>
      <c r="B75" s="34">
        <f t="shared" si="22"/>
        <v>4.4516129032258061</v>
      </c>
      <c r="C75" s="34"/>
      <c r="D75" s="34">
        <v>23</v>
      </c>
      <c r="E75" s="34"/>
      <c r="F75" s="34"/>
      <c r="G75" s="24">
        <f t="shared" si="23"/>
        <v>40</v>
      </c>
      <c r="H75" s="34"/>
      <c r="I75" s="24">
        <f t="shared" si="24"/>
        <v>10</v>
      </c>
      <c r="J75" s="34"/>
      <c r="K75" s="34">
        <v>50</v>
      </c>
      <c r="L75" s="9">
        <f t="shared" si="21"/>
        <v>0</v>
      </c>
      <c r="M75" s="34">
        <v>0</v>
      </c>
      <c r="N75" s="34">
        <v>0</v>
      </c>
      <c r="O75" s="34"/>
      <c r="P75" s="34"/>
      <c r="Q75" s="34"/>
      <c r="R75" s="34"/>
      <c r="S75" s="34"/>
      <c r="T75" s="34"/>
      <c r="U75" s="34"/>
    </row>
    <row r="76" spans="1:23" s="10" customFormat="1" x14ac:dyDescent="0.25">
      <c r="A76" s="30" t="s">
        <v>70</v>
      </c>
      <c r="B76" s="34">
        <f t="shared" si="22"/>
        <v>1.935483870967742</v>
      </c>
      <c r="C76" s="34"/>
      <c r="D76" s="34">
        <v>10</v>
      </c>
      <c r="E76" s="34"/>
      <c r="F76" s="34"/>
      <c r="G76" s="24">
        <f t="shared" si="23"/>
        <v>32</v>
      </c>
      <c r="H76" s="34"/>
      <c r="I76" s="24">
        <f t="shared" si="24"/>
        <v>8</v>
      </c>
      <c r="J76" s="34"/>
      <c r="K76" s="34">
        <v>40</v>
      </c>
      <c r="L76" s="9">
        <f t="shared" si="21"/>
        <v>0</v>
      </c>
      <c r="M76" s="34">
        <v>20</v>
      </c>
      <c r="N76" s="34">
        <v>20</v>
      </c>
      <c r="O76" s="34"/>
      <c r="P76" s="34"/>
      <c r="Q76" s="34"/>
      <c r="R76" s="34"/>
      <c r="S76" s="34"/>
      <c r="T76" s="34"/>
      <c r="U76" s="34"/>
    </row>
    <row r="77" spans="1:23" s="10" customFormat="1" x14ac:dyDescent="0.25">
      <c r="A77" s="30" t="s">
        <v>71</v>
      </c>
      <c r="B77" s="34">
        <f t="shared" si="22"/>
        <v>28.838709677419356</v>
      </c>
      <c r="C77" s="34"/>
      <c r="D77" s="34">
        <v>149</v>
      </c>
      <c r="E77" s="34"/>
      <c r="F77" s="34"/>
      <c r="G77" s="24">
        <f t="shared" si="23"/>
        <v>27</v>
      </c>
      <c r="H77" s="34"/>
      <c r="I77" s="24">
        <f t="shared" si="24"/>
        <v>7</v>
      </c>
      <c r="J77" s="34"/>
      <c r="K77" s="34">
        <v>34</v>
      </c>
      <c r="L77" s="9">
        <f t="shared" si="21"/>
        <v>0</v>
      </c>
      <c r="M77" s="34">
        <v>36</v>
      </c>
      <c r="N77" s="34">
        <v>34</v>
      </c>
      <c r="O77" s="34"/>
      <c r="P77" s="34"/>
      <c r="Q77" s="34"/>
      <c r="R77" s="34"/>
      <c r="S77" s="34"/>
      <c r="T77" s="34"/>
      <c r="U77" s="34"/>
    </row>
    <row r="78" spans="1:23" s="10" customFormat="1" x14ac:dyDescent="0.25">
      <c r="A78" s="30" t="s">
        <v>72</v>
      </c>
      <c r="B78" s="34">
        <f t="shared" si="22"/>
        <v>24.193548387096776</v>
      </c>
      <c r="C78" s="34"/>
      <c r="D78" s="34">
        <v>125</v>
      </c>
      <c r="E78" s="34"/>
      <c r="F78" s="34"/>
      <c r="G78" s="24">
        <f t="shared" si="23"/>
        <v>141</v>
      </c>
      <c r="H78" s="34"/>
      <c r="I78" s="24">
        <f t="shared" si="24"/>
        <v>34</v>
      </c>
      <c r="J78" s="34"/>
      <c r="K78" s="34">
        <v>175</v>
      </c>
      <c r="L78" s="9">
        <f t="shared" si="21"/>
        <v>0</v>
      </c>
      <c r="M78" s="34">
        <v>175</v>
      </c>
      <c r="N78" s="34">
        <v>175</v>
      </c>
      <c r="O78" s="34"/>
      <c r="P78" s="34"/>
      <c r="Q78" s="34"/>
      <c r="R78" s="34"/>
      <c r="S78" s="34"/>
      <c r="T78" s="34"/>
      <c r="U78" s="34"/>
    </row>
    <row r="79" spans="1:23" s="10" customFormat="1" x14ac:dyDescent="0.25">
      <c r="A79" s="30" t="s">
        <v>73</v>
      </c>
      <c r="B79" s="34">
        <f t="shared" si="22"/>
        <v>2.129032258064516</v>
      </c>
      <c r="C79" s="34"/>
      <c r="D79" s="34">
        <v>11</v>
      </c>
      <c r="E79" s="34"/>
      <c r="F79" s="34"/>
      <c r="G79" s="24">
        <f t="shared" si="23"/>
        <v>69</v>
      </c>
      <c r="H79" s="34"/>
      <c r="I79" s="24">
        <f t="shared" si="24"/>
        <v>17</v>
      </c>
      <c r="J79" s="34"/>
      <c r="K79" s="34">
        <v>86</v>
      </c>
      <c r="L79" s="9">
        <f t="shared" si="21"/>
        <v>0</v>
      </c>
      <c r="M79" s="34">
        <v>90</v>
      </c>
      <c r="N79" s="34">
        <v>90</v>
      </c>
      <c r="O79" s="34"/>
      <c r="P79" s="34"/>
      <c r="Q79" s="34"/>
      <c r="R79" s="34"/>
      <c r="S79" s="34"/>
      <c r="T79" s="34"/>
      <c r="U79" s="34"/>
    </row>
    <row r="80" spans="1:23" s="10" customFormat="1" x14ac:dyDescent="0.25">
      <c r="A80" s="30" t="s">
        <v>74</v>
      </c>
      <c r="B80" s="34">
        <f t="shared" si="22"/>
        <v>34.838709677419359</v>
      </c>
      <c r="C80" s="34"/>
      <c r="D80" s="34">
        <v>180</v>
      </c>
      <c r="E80" s="34"/>
      <c r="F80" s="34"/>
      <c r="G80" s="24">
        <f t="shared" si="23"/>
        <v>65</v>
      </c>
      <c r="H80" s="34"/>
      <c r="I80" s="24">
        <f t="shared" si="24"/>
        <v>15</v>
      </c>
      <c r="J80" s="34"/>
      <c r="K80" s="34">
        <v>80</v>
      </c>
      <c r="L80" s="9">
        <f t="shared" si="21"/>
        <v>0</v>
      </c>
      <c r="M80" s="34">
        <v>240</v>
      </c>
      <c r="N80" s="34">
        <v>290</v>
      </c>
      <c r="O80" s="34"/>
      <c r="P80" s="34"/>
      <c r="Q80" s="34"/>
      <c r="R80" s="34"/>
      <c r="S80" s="34"/>
      <c r="T80" s="34"/>
      <c r="U80" s="34"/>
    </row>
    <row r="81" spans="1:21" s="10" customFormat="1" x14ac:dyDescent="0.25">
      <c r="A81" s="30" t="s">
        <v>75</v>
      </c>
      <c r="B81" s="34">
        <f t="shared" si="22"/>
        <v>1.935483870967742</v>
      </c>
      <c r="C81" s="34"/>
      <c r="D81" s="34">
        <v>10</v>
      </c>
      <c r="E81" s="34"/>
      <c r="F81" s="34"/>
      <c r="G81" s="24">
        <f t="shared" si="23"/>
        <v>8</v>
      </c>
      <c r="H81" s="34"/>
      <c r="I81" s="24">
        <f t="shared" si="24"/>
        <v>2</v>
      </c>
      <c r="J81" s="34"/>
      <c r="K81" s="34">
        <v>10</v>
      </c>
      <c r="L81" s="9">
        <f t="shared" si="21"/>
        <v>0</v>
      </c>
      <c r="M81" s="34">
        <v>12</v>
      </c>
      <c r="N81" s="34">
        <v>10</v>
      </c>
      <c r="O81" s="34"/>
      <c r="P81" s="34"/>
      <c r="Q81" s="34"/>
      <c r="R81" s="34"/>
      <c r="S81" s="34"/>
      <c r="T81" s="34"/>
      <c r="U81" s="34"/>
    </row>
    <row r="82" spans="1:21" s="10" customFormat="1" x14ac:dyDescent="0.25">
      <c r="A82" s="30" t="s">
        <v>76</v>
      </c>
      <c r="B82" s="34">
        <f t="shared" si="22"/>
        <v>4.8387096774193541</v>
      </c>
      <c r="C82" s="34"/>
      <c r="D82" s="34">
        <v>25</v>
      </c>
      <c r="E82" s="34"/>
      <c r="F82" s="34"/>
      <c r="G82" s="24">
        <f t="shared" si="23"/>
        <v>20</v>
      </c>
      <c r="H82" s="34"/>
      <c r="I82" s="24">
        <f t="shared" si="24"/>
        <v>5</v>
      </c>
      <c r="J82" s="34"/>
      <c r="K82" s="34">
        <v>25</v>
      </c>
      <c r="L82" s="9">
        <f t="shared" si="21"/>
        <v>0</v>
      </c>
      <c r="M82" s="34">
        <v>0</v>
      </c>
      <c r="N82" s="34">
        <v>0</v>
      </c>
      <c r="O82" s="34"/>
      <c r="P82" s="34"/>
      <c r="Q82" s="34"/>
      <c r="R82" s="34"/>
      <c r="S82" s="34"/>
      <c r="T82" s="34"/>
      <c r="U82" s="34"/>
    </row>
    <row r="83" spans="1:21" s="10" customFormat="1" x14ac:dyDescent="0.25">
      <c r="A83" s="30" t="s">
        <v>77</v>
      </c>
      <c r="B83" s="34">
        <f>(D83/31)*6</f>
        <v>1.935483870967742</v>
      </c>
      <c r="C83" s="34"/>
      <c r="D83" s="34">
        <v>10</v>
      </c>
      <c r="E83" s="34"/>
      <c r="F83" s="34"/>
      <c r="G83" s="24">
        <f>ROUND(((K83/31)*25),0)</f>
        <v>8</v>
      </c>
      <c r="H83" s="34"/>
      <c r="I83" s="24">
        <f>ROUND(((K83/31)*6),0)</f>
        <v>2</v>
      </c>
      <c r="J83" s="34"/>
      <c r="K83" s="34">
        <v>10</v>
      </c>
      <c r="L83" s="9">
        <f>H83+J83</f>
        <v>0</v>
      </c>
      <c r="M83" s="34">
        <v>0</v>
      </c>
      <c r="N83" s="34">
        <v>0</v>
      </c>
      <c r="O83" s="34"/>
      <c r="P83" s="34"/>
      <c r="Q83" s="34"/>
      <c r="R83" s="34"/>
      <c r="S83" s="34"/>
      <c r="T83" s="34"/>
      <c r="U83" s="34"/>
    </row>
    <row r="84" spans="1:21" s="10" customFormat="1" x14ac:dyDescent="0.25">
      <c r="A84" s="30" t="s">
        <v>78</v>
      </c>
      <c r="B84" s="34">
        <f t="shared" si="22"/>
        <v>9.0967741935483879</v>
      </c>
      <c r="C84" s="34"/>
      <c r="D84" s="34">
        <v>47</v>
      </c>
      <c r="E84" s="34"/>
      <c r="F84" s="34"/>
      <c r="G84" s="24">
        <f t="shared" si="23"/>
        <v>60</v>
      </c>
      <c r="H84" s="34"/>
      <c r="I84" s="24">
        <f t="shared" si="24"/>
        <v>15</v>
      </c>
      <c r="J84" s="34"/>
      <c r="K84" s="34">
        <v>75</v>
      </c>
      <c r="L84" s="9">
        <f t="shared" si="21"/>
        <v>0</v>
      </c>
      <c r="M84" s="34">
        <v>0</v>
      </c>
      <c r="N84" s="34">
        <v>0</v>
      </c>
      <c r="O84" s="34"/>
      <c r="P84" s="34"/>
      <c r="Q84" s="34"/>
      <c r="R84" s="34"/>
      <c r="S84" s="34"/>
      <c r="T84" s="34"/>
      <c r="U84" s="34"/>
    </row>
    <row r="85" spans="1:21" s="10" customFormat="1" x14ac:dyDescent="0.25">
      <c r="A85" s="30" t="s">
        <v>79</v>
      </c>
      <c r="B85" s="34">
        <f t="shared" si="22"/>
        <v>1.935483870967742</v>
      </c>
      <c r="C85" s="34"/>
      <c r="D85" s="34">
        <v>10</v>
      </c>
      <c r="E85" s="34"/>
      <c r="F85" s="34"/>
      <c r="G85" s="24">
        <f t="shared" si="23"/>
        <v>8</v>
      </c>
      <c r="H85" s="34"/>
      <c r="I85" s="24">
        <f t="shared" si="24"/>
        <v>2</v>
      </c>
      <c r="J85" s="34"/>
      <c r="K85" s="34">
        <v>10</v>
      </c>
      <c r="L85" s="9">
        <f t="shared" si="21"/>
        <v>0</v>
      </c>
      <c r="M85" s="34">
        <v>0</v>
      </c>
      <c r="N85" s="34">
        <v>0</v>
      </c>
      <c r="O85" s="34"/>
      <c r="P85" s="34"/>
      <c r="Q85" s="34"/>
      <c r="R85" s="34"/>
      <c r="S85" s="34"/>
      <c r="T85" s="34"/>
      <c r="U85" s="34"/>
    </row>
    <row r="86" spans="1:21" s="10" customFormat="1" x14ac:dyDescent="0.25">
      <c r="A86" s="30" t="s">
        <v>80</v>
      </c>
      <c r="B86" s="34">
        <f t="shared" si="22"/>
        <v>18.774193548387096</v>
      </c>
      <c r="C86" s="34"/>
      <c r="D86" s="34">
        <v>97</v>
      </c>
      <c r="E86" s="34"/>
      <c r="F86" s="34"/>
      <c r="G86" s="24">
        <f t="shared" si="23"/>
        <v>78</v>
      </c>
      <c r="H86" s="34"/>
      <c r="I86" s="24">
        <f t="shared" si="24"/>
        <v>19</v>
      </c>
      <c r="J86" s="34"/>
      <c r="K86" s="34">
        <v>97</v>
      </c>
      <c r="L86" s="9">
        <f t="shared" si="21"/>
        <v>0</v>
      </c>
      <c r="M86" s="34">
        <v>100</v>
      </c>
      <c r="N86" s="34">
        <v>93</v>
      </c>
      <c r="O86" s="34"/>
      <c r="P86" s="34"/>
      <c r="Q86" s="34"/>
      <c r="R86" s="34"/>
      <c r="S86" s="34"/>
      <c r="T86" s="34"/>
      <c r="U86" s="34"/>
    </row>
    <row r="87" spans="1:21" s="10" customFormat="1" x14ac:dyDescent="0.25">
      <c r="A87" s="30" t="s">
        <v>81</v>
      </c>
      <c r="B87" s="34">
        <f t="shared" si="22"/>
        <v>21.483870967741936</v>
      </c>
      <c r="C87" s="34"/>
      <c r="D87" s="34">
        <v>111</v>
      </c>
      <c r="E87" s="34"/>
      <c r="F87" s="34"/>
      <c r="G87" s="24">
        <f t="shared" si="23"/>
        <v>68</v>
      </c>
      <c r="H87" s="34"/>
      <c r="I87" s="24">
        <f t="shared" si="24"/>
        <v>16</v>
      </c>
      <c r="J87" s="34"/>
      <c r="K87" s="34">
        <v>84</v>
      </c>
      <c r="L87" s="9">
        <f t="shared" si="21"/>
        <v>0</v>
      </c>
      <c r="M87" s="34">
        <v>92</v>
      </c>
      <c r="N87" s="34">
        <v>84</v>
      </c>
      <c r="O87" s="34"/>
      <c r="P87" s="34"/>
      <c r="Q87" s="34"/>
      <c r="R87" s="34"/>
      <c r="S87" s="34"/>
      <c r="T87" s="34"/>
      <c r="U87" s="34"/>
    </row>
    <row r="88" spans="1:21" s="10" customFormat="1" x14ac:dyDescent="0.25">
      <c r="A88" s="30" t="s">
        <v>82</v>
      </c>
      <c r="B88" s="34">
        <f t="shared" si="22"/>
        <v>10.451612903225806</v>
      </c>
      <c r="C88" s="34"/>
      <c r="D88" s="34">
        <v>54</v>
      </c>
      <c r="E88" s="34"/>
      <c r="F88" s="34"/>
      <c r="G88" s="24">
        <f t="shared" si="23"/>
        <v>71</v>
      </c>
      <c r="H88" s="34"/>
      <c r="I88" s="24">
        <f t="shared" si="24"/>
        <v>17</v>
      </c>
      <c r="J88" s="34"/>
      <c r="K88" s="34">
        <v>88</v>
      </c>
      <c r="L88" s="9">
        <f t="shared" si="21"/>
        <v>0</v>
      </c>
      <c r="M88" s="34">
        <v>88</v>
      </c>
      <c r="N88" s="34">
        <v>88</v>
      </c>
      <c r="O88" s="34"/>
      <c r="P88" s="34"/>
      <c r="Q88" s="34"/>
      <c r="R88" s="34"/>
      <c r="S88" s="34"/>
      <c r="T88" s="34"/>
      <c r="U88" s="34"/>
    </row>
    <row r="89" spans="1:21" s="10" customFormat="1" x14ac:dyDescent="0.25">
      <c r="A89" s="30" t="s">
        <v>83</v>
      </c>
      <c r="B89" s="34">
        <f t="shared" si="22"/>
        <v>1.935483870967742</v>
      </c>
      <c r="C89" s="34"/>
      <c r="D89" s="34">
        <v>10</v>
      </c>
      <c r="E89" s="34"/>
      <c r="F89" s="34"/>
      <c r="G89" s="24">
        <f t="shared" si="23"/>
        <v>8</v>
      </c>
      <c r="H89" s="34"/>
      <c r="I89" s="24">
        <f t="shared" si="24"/>
        <v>2</v>
      </c>
      <c r="J89" s="34"/>
      <c r="K89" s="34">
        <v>10</v>
      </c>
      <c r="L89" s="9">
        <f t="shared" si="21"/>
        <v>0</v>
      </c>
      <c r="M89" s="34">
        <v>0</v>
      </c>
      <c r="N89" s="34">
        <v>0</v>
      </c>
      <c r="O89" s="34"/>
      <c r="P89" s="34"/>
      <c r="Q89" s="34"/>
      <c r="R89" s="34"/>
      <c r="S89" s="34"/>
      <c r="T89" s="34"/>
      <c r="U89" s="34"/>
    </row>
    <row r="90" spans="1:21" s="10" customFormat="1" x14ac:dyDescent="0.25">
      <c r="A90" s="30" t="s">
        <v>84</v>
      </c>
      <c r="B90" s="34">
        <f t="shared" si="22"/>
        <v>1.935483870967742</v>
      </c>
      <c r="C90" s="34"/>
      <c r="D90" s="34">
        <v>10</v>
      </c>
      <c r="E90" s="34"/>
      <c r="F90" s="34"/>
      <c r="G90" s="24">
        <f t="shared" si="23"/>
        <v>8</v>
      </c>
      <c r="H90" s="34"/>
      <c r="I90" s="24">
        <f t="shared" si="24"/>
        <v>2</v>
      </c>
      <c r="J90" s="34"/>
      <c r="K90" s="34">
        <v>10</v>
      </c>
      <c r="L90" s="9">
        <f t="shared" si="21"/>
        <v>0</v>
      </c>
      <c r="M90" s="34">
        <v>0</v>
      </c>
      <c r="N90" s="34">
        <v>0</v>
      </c>
      <c r="O90" s="34"/>
      <c r="P90" s="34"/>
      <c r="Q90" s="34"/>
      <c r="R90" s="34"/>
      <c r="S90" s="34"/>
      <c r="T90" s="34"/>
      <c r="U90" s="34"/>
    </row>
    <row r="91" spans="1:21" s="10" customFormat="1" x14ac:dyDescent="0.25">
      <c r="A91" s="30" t="s">
        <v>85</v>
      </c>
      <c r="B91" s="34">
        <f t="shared" si="22"/>
        <v>1.935483870967742</v>
      </c>
      <c r="C91" s="34"/>
      <c r="D91" s="34">
        <v>10</v>
      </c>
      <c r="E91" s="34"/>
      <c r="F91" s="34"/>
      <c r="G91" s="24">
        <f t="shared" si="23"/>
        <v>8</v>
      </c>
      <c r="H91" s="34"/>
      <c r="I91" s="24">
        <f t="shared" si="24"/>
        <v>2</v>
      </c>
      <c r="J91" s="34"/>
      <c r="K91" s="34">
        <v>10</v>
      </c>
      <c r="L91" s="9">
        <f t="shared" si="21"/>
        <v>0</v>
      </c>
      <c r="M91" s="34">
        <v>0</v>
      </c>
      <c r="N91" s="34">
        <v>0</v>
      </c>
      <c r="O91" s="34"/>
      <c r="P91" s="34"/>
      <c r="Q91" s="34"/>
      <c r="R91" s="34"/>
      <c r="S91" s="34"/>
      <c r="T91" s="34"/>
      <c r="U91" s="34"/>
    </row>
    <row r="92" spans="1:21" s="10" customFormat="1" x14ac:dyDescent="0.25">
      <c r="A92" s="30" t="s">
        <v>86</v>
      </c>
      <c r="B92" s="34">
        <f t="shared" si="22"/>
        <v>149.2258064516129</v>
      </c>
      <c r="C92" s="34"/>
      <c r="D92" s="34">
        <v>771</v>
      </c>
      <c r="E92" s="34"/>
      <c r="F92" s="34"/>
      <c r="G92" s="24">
        <f t="shared" si="23"/>
        <v>412</v>
      </c>
      <c r="H92" s="34"/>
      <c r="I92" s="24">
        <f t="shared" si="24"/>
        <v>99</v>
      </c>
      <c r="J92" s="34"/>
      <c r="K92" s="34">
        <v>511</v>
      </c>
      <c r="L92" s="9">
        <f t="shared" si="21"/>
        <v>0</v>
      </c>
      <c r="M92" s="34">
        <v>728</v>
      </c>
      <c r="N92" s="34">
        <v>615</v>
      </c>
      <c r="O92" s="34"/>
      <c r="P92" s="34"/>
      <c r="Q92" s="34"/>
      <c r="R92" s="34"/>
      <c r="S92" s="34"/>
      <c r="T92" s="34"/>
      <c r="U92" s="34"/>
    </row>
    <row r="93" spans="1:21" s="10" customFormat="1" x14ac:dyDescent="0.25">
      <c r="A93" s="30" t="s">
        <v>87</v>
      </c>
      <c r="B93" s="34">
        <f t="shared" si="22"/>
        <v>47.806451612903224</v>
      </c>
      <c r="C93" s="34"/>
      <c r="D93" s="34">
        <v>247</v>
      </c>
      <c r="E93" s="34"/>
      <c r="F93" s="34"/>
      <c r="G93" s="24"/>
      <c r="H93" s="34"/>
      <c r="I93" s="24"/>
      <c r="J93" s="34"/>
      <c r="K93" s="34">
        <v>247</v>
      </c>
      <c r="L93" s="9"/>
      <c r="M93" s="34">
        <v>304</v>
      </c>
      <c r="N93" s="34">
        <v>247</v>
      </c>
      <c r="O93" s="34"/>
      <c r="P93" s="34"/>
      <c r="Q93" s="34"/>
      <c r="R93" s="34"/>
      <c r="S93" s="34"/>
      <c r="T93" s="34"/>
      <c r="U93" s="34"/>
    </row>
    <row r="94" spans="1:21" s="10" customFormat="1" x14ac:dyDescent="0.25">
      <c r="A94" s="30" t="s">
        <v>88</v>
      </c>
      <c r="B94" s="34">
        <f t="shared" si="22"/>
        <v>10.451612903225806</v>
      </c>
      <c r="C94" s="34"/>
      <c r="D94" s="34">
        <v>54</v>
      </c>
      <c r="E94" s="34"/>
      <c r="F94" s="34"/>
      <c r="G94" s="24">
        <f t="shared" si="23"/>
        <v>50</v>
      </c>
      <c r="H94" s="34"/>
      <c r="I94" s="24">
        <f t="shared" si="24"/>
        <v>12</v>
      </c>
      <c r="J94" s="34"/>
      <c r="K94" s="34">
        <v>62</v>
      </c>
      <c r="L94" s="9">
        <f t="shared" si="21"/>
        <v>0</v>
      </c>
      <c r="M94" s="34">
        <v>62</v>
      </c>
      <c r="N94" s="34">
        <v>62</v>
      </c>
      <c r="O94" s="34"/>
      <c r="P94" s="34"/>
      <c r="Q94" s="34"/>
      <c r="R94" s="34"/>
      <c r="S94" s="34"/>
      <c r="T94" s="34"/>
      <c r="U94" s="34"/>
    </row>
    <row r="95" spans="1:21" s="10" customFormat="1" x14ac:dyDescent="0.25">
      <c r="A95" s="30" t="s">
        <v>89</v>
      </c>
      <c r="B95" s="34">
        <f t="shared" si="22"/>
        <v>104.32258064516128</v>
      </c>
      <c r="C95" s="34"/>
      <c r="D95" s="34">
        <v>539</v>
      </c>
      <c r="E95" s="34"/>
      <c r="F95" s="34"/>
      <c r="G95" s="24">
        <f t="shared" si="23"/>
        <v>225</v>
      </c>
      <c r="H95" s="34"/>
      <c r="I95" s="24">
        <f t="shared" si="24"/>
        <v>54</v>
      </c>
      <c r="J95" s="34"/>
      <c r="K95" s="34">
        <v>279</v>
      </c>
      <c r="L95" s="9">
        <f t="shared" si="21"/>
        <v>0</v>
      </c>
      <c r="M95" s="34">
        <v>332</v>
      </c>
      <c r="N95" s="34">
        <v>399</v>
      </c>
      <c r="O95" s="34"/>
      <c r="P95" s="34"/>
      <c r="Q95" s="34"/>
      <c r="R95" s="34"/>
      <c r="S95" s="34"/>
      <c r="T95" s="34"/>
      <c r="U95" s="34"/>
    </row>
    <row r="96" spans="1:21" s="10" customFormat="1" x14ac:dyDescent="0.25">
      <c r="A96" s="30" t="s">
        <v>90</v>
      </c>
      <c r="B96" s="34">
        <f t="shared" si="22"/>
        <v>92.322580645161281</v>
      </c>
      <c r="C96" s="34"/>
      <c r="D96" s="34">
        <v>477</v>
      </c>
      <c r="E96" s="34"/>
      <c r="F96" s="34"/>
      <c r="G96" s="24">
        <f t="shared" si="23"/>
        <v>296</v>
      </c>
      <c r="H96" s="34"/>
      <c r="I96" s="24">
        <f t="shared" si="24"/>
        <v>71</v>
      </c>
      <c r="J96" s="34"/>
      <c r="K96" s="34">
        <v>367</v>
      </c>
      <c r="L96" s="9">
        <f t="shared" si="21"/>
        <v>0</v>
      </c>
      <c r="M96" s="34">
        <v>370</v>
      </c>
      <c r="N96" s="34">
        <v>445</v>
      </c>
      <c r="O96" s="34"/>
      <c r="P96" s="34"/>
      <c r="Q96" s="34"/>
      <c r="R96" s="34"/>
      <c r="S96" s="34"/>
      <c r="T96" s="34"/>
      <c r="U96" s="34"/>
    </row>
    <row r="97" spans="1:23" s="10" customFormat="1" x14ac:dyDescent="0.25">
      <c r="A97" s="30" t="s">
        <v>91</v>
      </c>
      <c r="B97" s="34">
        <f t="shared" si="22"/>
        <v>1.935483870967742</v>
      </c>
      <c r="C97" s="34"/>
      <c r="D97" s="34">
        <v>10</v>
      </c>
      <c r="E97" s="34"/>
      <c r="F97" s="34"/>
      <c r="G97" s="24">
        <f t="shared" si="23"/>
        <v>8</v>
      </c>
      <c r="H97" s="34"/>
      <c r="I97" s="24">
        <f t="shared" si="24"/>
        <v>2</v>
      </c>
      <c r="J97" s="34"/>
      <c r="K97" s="34">
        <v>10</v>
      </c>
      <c r="L97" s="9">
        <f t="shared" si="21"/>
        <v>0</v>
      </c>
      <c r="M97" s="34">
        <v>10</v>
      </c>
      <c r="N97" s="34">
        <v>10</v>
      </c>
      <c r="O97" s="34"/>
      <c r="P97" s="34"/>
      <c r="Q97" s="34"/>
      <c r="R97" s="34"/>
      <c r="S97" s="34"/>
      <c r="T97" s="34"/>
      <c r="U97" s="34"/>
    </row>
    <row r="98" spans="1:23" s="10" customFormat="1" x14ac:dyDescent="0.25">
      <c r="A98" s="30" t="s">
        <v>92</v>
      </c>
      <c r="B98" s="34">
        <f t="shared" si="22"/>
        <v>1.935483870967742</v>
      </c>
      <c r="C98" s="34"/>
      <c r="D98" s="34">
        <v>10</v>
      </c>
      <c r="E98" s="34"/>
      <c r="F98" s="34"/>
      <c r="G98" s="24">
        <f t="shared" si="23"/>
        <v>8</v>
      </c>
      <c r="H98" s="34"/>
      <c r="I98" s="24">
        <f t="shared" si="24"/>
        <v>2</v>
      </c>
      <c r="J98" s="34"/>
      <c r="K98" s="34">
        <v>10</v>
      </c>
      <c r="L98" s="9">
        <f t="shared" si="21"/>
        <v>0</v>
      </c>
      <c r="M98" s="34">
        <v>0</v>
      </c>
      <c r="N98" s="34">
        <v>0</v>
      </c>
      <c r="O98" s="34"/>
      <c r="P98" s="34"/>
      <c r="Q98" s="34"/>
      <c r="R98" s="34"/>
      <c r="S98" s="34"/>
      <c r="T98" s="34"/>
      <c r="U98" s="34"/>
    </row>
    <row r="99" spans="1:23" s="13" customFormat="1" x14ac:dyDescent="0.25">
      <c r="A99" s="35" t="s">
        <v>10</v>
      </c>
      <c r="B99" s="36">
        <f t="shared" ref="B99:U99" si="25">SUM(B73:B98)</f>
        <v>584.51612903225794</v>
      </c>
      <c r="C99" s="36">
        <f t="shared" si="25"/>
        <v>0</v>
      </c>
      <c r="D99" s="36">
        <f t="shared" si="25"/>
        <v>3020</v>
      </c>
      <c r="E99" s="36">
        <f t="shared" si="25"/>
        <v>0</v>
      </c>
      <c r="F99" s="36">
        <f t="shared" si="25"/>
        <v>0</v>
      </c>
      <c r="G99" s="36">
        <f t="shared" si="25"/>
        <v>1734</v>
      </c>
      <c r="H99" s="36">
        <f t="shared" si="25"/>
        <v>0</v>
      </c>
      <c r="I99" s="36">
        <f t="shared" si="25"/>
        <v>419</v>
      </c>
      <c r="J99" s="36">
        <f t="shared" si="25"/>
        <v>0</v>
      </c>
      <c r="K99" s="36">
        <f t="shared" si="25"/>
        <v>2400</v>
      </c>
      <c r="L99" s="36">
        <f t="shared" si="25"/>
        <v>0</v>
      </c>
      <c r="M99" s="36">
        <f t="shared" si="25"/>
        <v>2669</v>
      </c>
      <c r="N99" s="36">
        <f t="shared" si="25"/>
        <v>2672</v>
      </c>
      <c r="O99" s="36">
        <f t="shared" si="25"/>
        <v>0</v>
      </c>
      <c r="P99" s="36">
        <f t="shared" si="25"/>
        <v>0</v>
      </c>
      <c r="Q99" s="36">
        <f t="shared" si="25"/>
        <v>0</v>
      </c>
      <c r="R99" s="36">
        <f t="shared" si="25"/>
        <v>0</v>
      </c>
      <c r="S99" s="36">
        <f t="shared" si="25"/>
        <v>0</v>
      </c>
      <c r="T99" s="36">
        <f t="shared" si="25"/>
        <v>0</v>
      </c>
      <c r="U99" s="36">
        <f t="shared" si="25"/>
        <v>0</v>
      </c>
    </row>
    <row r="100" spans="1:23" ht="6.95" customHeight="1" x14ac:dyDescent="0.25">
      <c r="A100" s="31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W100" s="10"/>
    </row>
    <row r="101" spans="1:23" s="33" customFormat="1" x14ac:dyDescent="0.25">
      <c r="A101" s="4" t="s">
        <v>93</v>
      </c>
      <c r="B101" s="5" t="str">
        <f>B$4</f>
        <v>Meta Parcial</v>
      </c>
      <c r="C101" s="5" t="str">
        <f t="shared" ref="C101:U101" si="26">C$4</f>
        <v>26-31-jul-24</v>
      </c>
      <c r="D101" s="5" t="str">
        <f t="shared" si="26"/>
        <v>Meta Mensal</v>
      </c>
      <c r="E101" s="5">
        <f t="shared" si="26"/>
        <v>45505</v>
      </c>
      <c r="F101" s="5" t="e">
        <f t="shared" ca="1" si="26"/>
        <v>#NAME?</v>
      </c>
      <c r="G101" s="5" t="str">
        <f t="shared" si="26"/>
        <v>Meta Parcial</v>
      </c>
      <c r="H101" s="5" t="str">
        <f t="shared" si="26"/>
        <v>01-25-Out-24</v>
      </c>
      <c r="I101" s="5" t="str">
        <f t="shared" si="26"/>
        <v>Meta Parcial</v>
      </c>
      <c r="J101" s="5" t="str">
        <f t="shared" si="26"/>
        <v>26-31-Out-24</v>
      </c>
      <c r="K101" s="5" t="str">
        <f t="shared" si="26"/>
        <v>Meta Mensal</v>
      </c>
      <c r="L101" s="5">
        <f t="shared" si="26"/>
        <v>45566</v>
      </c>
      <c r="M101" s="5" t="e">
        <f t="shared" ca="1" si="26"/>
        <v>#NAME?</v>
      </c>
      <c r="N101" s="5" t="e">
        <f t="shared" ca="1" si="26"/>
        <v>#NAME?</v>
      </c>
      <c r="O101" s="5" t="e">
        <f t="shared" ca="1" si="26"/>
        <v>#NAME?</v>
      </c>
      <c r="P101" s="5" t="e">
        <f t="shared" ca="1" si="26"/>
        <v>#NAME?</v>
      </c>
      <c r="Q101" s="5" t="e">
        <f t="shared" ca="1" si="26"/>
        <v>#NAME?</v>
      </c>
      <c r="R101" s="5" t="e">
        <f t="shared" ca="1" si="26"/>
        <v>#NAME?</v>
      </c>
      <c r="S101" s="5" t="e">
        <f t="shared" ca="1" si="26"/>
        <v>#NAME?</v>
      </c>
      <c r="T101" s="5" t="e">
        <f t="shared" ca="1" si="26"/>
        <v>#NAME?</v>
      </c>
      <c r="U101" s="5" t="e">
        <f t="shared" ca="1" si="26"/>
        <v>#NAME?</v>
      </c>
      <c r="W101" s="10"/>
    </row>
    <row r="102" spans="1:23" s="10" customFormat="1" x14ac:dyDescent="0.25">
      <c r="A102" s="30" t="s">
        <v>67</v>
      </c>
      <c r="B102" s="34">
        <f>(D102/31)*6</f>
        <v>1.935483870967742</v>
      </c>
      <c r="C102" s="34">
        <v>0</v>
      </c>
      <c r="D102" s="34">
        <v>10</v>
      </c>
      <c r="E102" s="34">
        <v>0</v>
      </c>
      <c r="F102" s="34">
        <v>0</v>
      </c>
      <c r="G102" s="24">
        <f>ROUND(((K102/31)*25),0)</f>
        <v>8</v>
      </c>
      <c r="H102" s="34">
        <v>0</v>
      </c>
      <c r="I102" s="24">
        <f>ROUND(((K102/31)*6),0)</f>
        <v>2</v>
      </c>
      <c r="J102" s="34">
        <v>0</v>
      </c>
      <c r="K102" s="34">
        <v>10</v>
      </c>
      <c r="L102" s="9">
        <f t="shared" ref="L102:L127" si="27">H102+J102</f>
        <v>0</v>
      </c>
      <c r="M102" s="34">
        <v>0</v>
      </c>
      <c r="N102" s="34">
        <v>0</v>
      </c>
      <c r="O102" s="34"/>
      <c r="P102" s="34"/>
      <c r="Q102" s="34"/>
      <c r="R102" s="34"/>
      <c r="S102" s="34"/>
      <c r="T102" s="34"/>
      <c r="U102" s="34"/>
    </row>
    <row r="103" spans="1:23" s="10" customFormat="1" x14ac:dyDescent="0.25">
      <c r="A103" s="30" t="s">
        <v>68</v>
      </c>
      <c r="B103" s="34">
        <f t="shared" ref="B103:B127" si="28">(D103/31)*6</f>
        <v>1.935483870967742</v>
      </c>
      <c r="C103" s="34">
        <v>0</v>
      </c>
      <c r="D103" s="34">
        <v>10</v>
      </c>
      <c r="E103" s="34">
        <v>0</v>
      </c>
      <c r="F103" s="34">
        <v>0</v>
      </c>
      <c r="G103" s="24">
        <f t="shared" ref="G103:G127" si="29">ROUND(((K103/31)*25),0)</f>
        <v>8</v>
      </c>
      <c r="H103" s="34">
        <v>0</v>
      </c>
      <c r="I103" s="24">
        <f t="shared" ref="I103:I127" si="30">ROUND(((K103/31)*6),0)</f>
        <v>2</v>
      </c>
      <c r="J103" s="34">
        <v>0</v>
      </c>
      <c r="K103" s="34">
        <v>10</v>
      </c>
      <c r="L103" s="9">
        <f t="shared" si="27"/>
        <v>0</v>
      </c>
      <c r="M103" s="34">
        <v>2</v>
      </c>
      <c r="N103" s="34">
        <v>0</v>
      </c>
      <c r="O103" s="34"/>
      <c r="P103" s="34"/>
      <c r="Q103" s="34"/>
      <c r="R103" s="34"/>
      <c r="S103" s="34"/>
      <c r="T103" s="34"/>
      <c r="U103" s="34"/>
    </row>
    <row r="104" spans="1:23" s="10" customFormat="1" x14ac:dyDescent="0.25">
      <c r="A104" s="30" t="s">
        <v>69</v>
      </c>
      <c r="B104" s="34">
        <f t="shared" si="28"/>
        <v>9.6774193548387082</v>
      </c>
      <c r="C104" s="34">
        <v>0</v>
      </c>
      <c r="D104" s="34">
        <v>50</v>
      </c>
      <c r="E104" s="34">
        <v>29</v>
      </c>
      <c r="F104" s="34">
        <v>26</v>
      </c>
      <c r="G104" s="24">
        <f t="shared" si="29"/>
        <v>40</v>
      </c>
      <c r="H104" s="34">
        <v>0</v>
      </c>
      <c r="I104" s="24">
        <f t="shared" si="30"/>
        <v>10</v>
      </c>
      <c r="J104" s="34">
        <v>0</v>
      </c>
      <c r="K104" s="34">
        <v>50</v>
      </c>
      <c r="L104" s="9">
        <f t="shared" si="27"/>
        <v>0</v>
      </c>
      <c r="M104" s="34">
        <v>0</v>
      </c>
      <c r="N104" s="34">
        <v>0</v>
      </c>
      <c r="O104" s="34"/>
      <c r="P104" s="34"/>
      <c r="Q104" s="34"/>
      <c r="R104" s="34"/>
      <c r="S104" s="34"/>
      <c r="T104" s="34"/>
      <c r="U104" s="34"/>
    </row>
    <row r="105" spans="1:23" s="10" customFormat="1" x14ac:dyDescent="0.25">
      <c r="A105" s="30" t="s">
        <v>70</v>
      </c>
      <c r="B105" s="34">
        <f t="shared" si="28"/>
        <v>7.741935483870968</v>
      </c>
      <c r="C105" s="34">
        <v>0</v>
      </c>
      <c r="D105" s="34">
        <v>40</v>
      </c>
      <c r="E105" s="34">
        <v>0</v>
      </c>
      <c r="F105" s="34">
        <v>0</v>
      </c>
      <c r="G105" s="24">
        <f t="shared" si="29"/>
        <v>32</v>
      </c>
      <c r="H105" s="34">
        <v>0</v>
      </c>
      <c r="I105" s="24">
        <f t="shared" si="30"/>
        <v>8</v>
      </c>
      <c r="J105" s="34">
        <v>0</v>
      </c>
      <c r="K105" s="34">
        <v>40</v>
      </c>
      <c r="L105" s="9">
        <f t="shared" si="27"/>
        <v>0</v>
      </c>
      <c r="M105" s="34">
        <v>0</v>
      </c>
      <c r="N105" s="34">
        <v>1</v>
      </c>
      <c r="O105" s="34"/>
      <c r="P105" s="34"/>
      <c r="Q105" s="34"/>
      <c r="R105" s="34"/>
      <c r="S105" s="34"/>
      <c r="T105" s="34"/>
      <c r="U105" s="34"/>
    </row>
    <row r="106" spans="1:23" s="10" customFormat="1" x14ac:dyDescent="0.25">
      <c r="A106" s="30" t="s">
        <v>71</v>
      </c>
      <c r="B106" s="34">
        <f t="shared" si="28"/>
        <v>6.5806451612903221</v>
      </c>
      <c r="C106" s="34">
        <v>2</v>
      </c>
      <c r="D106" s="34">
        <v>34</v>
      </c>
      <c r="E106" s="34">
        <v>89</v>
      </c>
      <c r="F106" s="34">
        <v>53</v>
      </c>
      <c r="G106" s="24">
        <f t="shared" si="29"/>
        <v>27</v>
      </c>
      <c r="H106" s="34">
        <v>48</v>
      </c>
      <c r="I106" s="24">
        <f t="shared" si="30"/>
        <v>7</v>
      </c>
      <c r="J106" s="34">
        <v>12</v>
      </c>
      <c r="K106" s="34">
        <v>34</v>
      </c>
      <c r="L106" s="9">
        <f t="shared" si="27"/>
        <v>60</v>
      </c>
      <c r="M106" s="34">
        <v>7</v>
      </c>
      <c r="N106" s="34">
        <v>0</v>
      </c>
      <c r="O106" s="34"/>
      <c r="P106" s="34"/>
      <c r="Q106" s="34"/>
      <c r="R106" s="34"/>
      <c r="S106" s="34"/>
      <c r="T106" s="34"/>
      <c r="U106" s="34"/>
    </row>
    <row r="107" spans="1:23" s="10" customFormat="1" x14ac:dyDescent="0.25">
      <c r="A107" s="30" t="s">
        <v>72</v>
      </c>
      <c r="B107" s="34">
        <f t="shared" si="28"/>
        <v>33.870967741935488</v>
      </c>
      <c r="C107" s="34">
        <v>0</v>
      </c>
      <c r="D107" s="34">
        <v>175</v>
      </c>
      <c r="E107" s="34">
        <v>148</v>
      </c>
      <c r="F107" s="34">
        <v>163</v>
      </c>
      <c r="G107" s="24">
        <f t="shared" si="29"/>
        <v>141</v>
      </c>
      <c r="H107" s="34">
        <v>169</v>
      </c>
      <c r="I107" s="24">
        <f t="shared" si="30"/>
        <v>34</v>
      </c>
      <c r="J107" s="34">
        <v>0</v>
      </c>
      <c r="K107" s="34">
        <v>175</v>
      </c>
      <c r="L107" s="9">
        <f t="shared" si="27"/>
        <v>169</v>
      </c>
      <c r="M107" s="34">
        <v>160</v>
      </c>
      <c r="N107" s="34">
        <v>170</v>
      </c>
      <c r="O107" s="34"/>
      <c r="P107" s="34"/>
      <c r="Q107" s="34"/>
      <c r="R107" s="34"/>
      <c r="S107" s="34"/>
      <c r="T107" s="34"/>
      <c r="U107" s="34"/>
    </row>
    <row r="108" spans="1:23" s="10" customFormat="1" x14ac:dyDescent="0.25">
      <c r="A108" s="30" t="s">
        <v>73</v>
      </c>
      <c r="B108" s="34">
        <f t="shared" si="28"/>
        <v>16.645161290322584</v>
      </c>
      <c r="C108" s="34">
        <v>0</v>
      </c>
      <c r="D108" s="34">
        <v>86</v>
      </c>
      <c r="E108" s="34">
        <v>70</v>
      </c>
      <c r="F108" s="34">
        <v>83</v>
      </c>
      <c r="G108" s="24">
        <f t="shared" si="29"/>
        <v>69</v>
      </c>
      <c r="H108" s="34">
        <v>83</v>
      </c>
      <c r="I108" s="24">
        <f t="shared" si="30"/>
        <v>17</v>
      </c>
      <c r="J108" s="34">
        <v>0</v>
      </c>
      <c r="K108" s="34">
        <v>86</v>
      </c>
      <c r="L108" s="9">
        <f t="shared" si="27"/>
        <v>83</v>
      </c>
      <c r="M108" s="34">
        <v>80</v>
      </c>
      <c r="N108" s="34">
        <v>81</v>
      </c>
      <c r="O108" s="34"/>
      <c r="P108" s="34"/>
      <c r="Q108" s="34"/>
      <c r="R108" s="34"/>
      <c r="S108" s="34"/>
      <c r="T108" s="34"/>
      <c r="U108" s="34"/>
    </row>
    <row r="109" spans="1:23" s="10" customFormat="1" x14ac:dyDescent="0.25">
      <c r="A109" s="30" t="s">
        <v>74</v>
      </c>
      <c r="B109" s="34">
        <f t="shared" si="28"/>
        <v>15.483870967741936</v>
      </c>
      <c r="C109" s="34">
        <v>10</v>
      </c>
      <c r="D109" s="34">
        <v>80</v>
      </c>
      <c r="E109" s="34">
        <v>189</v>
      </c>
      <c r="F109" s="34">
        <v>322</v>
      </c>
      <c r="G109" s="24">
        <f t="shared" si="29"/>
        <v>65</v>
      </c>
      <c r="H109" s="34">
        <v>194</v>
      </c>
      <c r="I109" s="24">
        <f t="shared" si="30"/>
        <v>15</v>
      </c>
      <c r="J109" s="34">
        <v>39</v>
      </c>
      <c r="K109" s="34">
        <v>80</v>
      </c>
      <c r="L109" s="9">
        <f t="shared" si="27"/>
        <v>233</v>
      </c>
      <c r="M109" s="34">
        <v>211</v>
      </c>
      <c r="N109" s="34">
        <v>267</v>
      </c>
      <c r="O109" s="34"/>
      <c r="P109" s="34"/>
      <c r="Q109" s="34"/>
      <c r="R109" s="34"/>
      <c r="S109" s="34"/>
      <c r="T109" s="34"/>
      <c r="U109" s="34"/>
    </row>
    <row r="110" spans="1:23" s="10" customFormat="1" x14ac:dyDescent="0.25">
      <c r="A110" s="30" t="s">
        <v>75</v>
      </c>
      <c r="B110" s="34">
        <f t="shared" si="28"/>
        <v>1.935483870967742</v>
      </c>
      <c r="C110" s="34">
        <v>0</v>
      </c>
      <c r="D110" s="34">
        <v>10</v>
      </c>
      <c r="E110" s="34">
        <v>4</v>
      </c>
      <c r="F110" s="34">
        <v>9</v>
      </c>
      <c r="G110" s="24">
        <f t="shared" si="29"/>
        <v>8</v>
      </c>
      <c r="H110" s="34">
        <v>10</v>
      </c>
      <c r="I110" s="24">
        <f t="shared" si="30"/>
        <v>2</v>
      </c>
      <c r="J110" s="34">
        <v>1</v>
      </c>
      <c r="K110" s="34">
        <v>10</v>
      </c>
      <c r="L110" s="9">
        <f t="shared" si="27"/>
        <v>11</v>
      </c>
      <c r="M110" s="34">
        <v>32</v>
      </c>
      <c r="N110" s="34">
        <v>17</v>
      </c>
      <c r="O110" s="34"/>
      <c r="P110" s="34"/>
      <c r="Q110" s="34"/>
      <c r="R110" s="34"/>
      <c r="S110" s="34"/>
      <c r="T110" s="34"/>
      <c r="U110" s="34"/>
    </row>
    <row r="111" spans="1:23" s="10" customFormat="1" x14ac:dyDescent="0.25">
      <c r="A111" s="30" t="s">
        <v>76</v>
      </c>
      <c r="B111" s="34">
        <f t="shared" si="28"/>
        <v>4.8387096774193541</v>
      </c>
      <c r="C111" s="34">
        <v>0</v>
      </c>
      <c r="D111" s="34">
        <v>25</v>
      </c>
      <c r="E111" s="34">
        <v>0</v>
      </c>
      <c r="F111" s="34">
        <v>0</v>
      </c>
      <c r="G111" s="24">
        <f t="shared" si="29"/>
        <v>20</v>
      </c>
      <c r="H111" s="34">
        <v>0</v>
      </c>
      <c r="I111" s="24">
        <f t="shared" si="30"/>
        <v>5</v>
      </c>
      <c r="J111" s="34">
        <v>0</v>
      </c>
      <c r="K111" s="34">
        <v>25</v>
      </c>
      <c r="L111" s="9">
        <f t="shared" si="27"/>
        <v>0</v>
      </c>
      <c r="M111" s="34">
        <v>0</v>
      </c>
      <c r="N111" s="34">
        <v>0</v>
      </c>
      <c r="O111" s="34"/>
      <c r="P111" s="34"/>
      <c r="Q111" s="34"/>
      <c r="R111" s="34"/>
      <c r="S111" s="34"/>
      <c r="T111" s="34"/>
      <c r="U111" s="34"/>
    </row>
    <row r="112" spans="1:23" s="10" customFormat="1" x14ac:dyDescent="0.25">
      <c r="A112" s="30" t="s">
        <v>77</v>
      </c>
      <c r="B112" s="34">
        <f>(D112/31)*6</f>
        <v>14.516129032258064</v>
      </c>
      <c r="C112" s="34">
        <v>0</v>
      </c>
      <c r="D112" s="34">
        <v>75</v>
      </c>
      <c r="E112" s="34">
        <v>0</v>
      </c>
      <c r="F112" s="34">
        <v>0</v>
      </c>
      <c r="G112" s="24">
        <f>ROUND(((K112/31)*25),0)</f>
        <v>8</v>
      </c>
      <c r="H112" s="34">
        <v>0</v>
      </c>
      <c r="I112" s="24">
        <f>ROUND(((K112/31)*6),0)</f>
        <v>2</v>
      </c>
      <c r="J112" s="34">
        <v>0</v>
      </c>
      <c r="K112" s="34">
        <v>10</v>
      </c>
      <c r="L112" s="9">
        <f>H112+J112</f>
        <v>0</v>
      </c>
      <c r="M112" s="34">
        <v>0</v>
      </c>
      <c r="N112" s="34">
        <v>0</v>
      </c>
      <c r="O112" s="34"/>
      <c r="P112" s="34"/>
      <c r="Q112" s="34"/>
      <c r="R112" s="34"/>
      <c r="S112" s="34"/>
      <c r="T112" s="34"/>
      <c r="U112" s="34"/>
    </row>
    <row r="113" spans="1:21" s="10" customFormat="1" x14ac:dyDescent="0.25">
      <c r="A113" s="30" t="s">
        <v>78</v>
      </c>
      <c r="B113" s="34">
        <f t="shared" si="28"/>
        <v>1.935483870967742</v>
      </c>
      <c r="C113" s="34">
        <v>0</v>
      </c>
      <c r="D113" s="34">
        <v>10</v>
      </c>
      <c r="E113" s="34">
        <v>0</v>
      </c>
      <c r="F113" s="34">
        <v>0</v>
      </c>
      <c r="G113" s="24">
        <f t="shared" si="29"/>
        <v>60</v>
      </c>
      <c r="H113" s="34">
        <v>0</v>
      </c>
      <c r="I113" s="24">
        <f t="shared" si="30"/>
        <v>15</v>
      </c>
      <c r="J113" s="34">
        <v>0</v>
      </c>
      <c r="K113" s="34">
        <v>75</v>
      </c>
      <c r="L113" s="9">
        <f t="shared" si="27"/>
        <v>0</v>
      </c>
      <c r="M113" s="34">
        <v>0</v>
      </c>
      <c r="N113" s="34">
        <v>0</v>
      </c>
      <c r="O113" s="34"/>
      <c r="P113" s="34"/>
      <c r="Q113" s="34"/>
      <c r="R113" s="34"/>
      <c r="S113" s="34"/>
      <c r="T113" s="34"/>
      <c r="U113" s="34"/>
    </row>
    <row r="114" spans="1:21" s="10" customFormat="1" x14ac:dyDescent="0.25">
      <c r="A114" s="30" t="s">
        <v>79</v>
      </c>
      <c r="B114" s="34">
        <f t="shared" si="28"/>
        <v>1.935483870967742</v>
      </c>
      <c r="C114" s="34">
        <v>0</v>
      </c>
      <c r="D114" s="34">
        <v>10</v>
      </c>
      <c r="E114" s="34">
        <v>0</v>
      </c>
      <c r="F114" s="34">
        <v>0</v>
      </c>
      <c r="G114" s="24">
        <f t="shared" si="29"/>
        <v>8</v>
      </c>
      <c r="H114" s="34">
        <v>0</v>
      </c>
      <c r="I114" s="24">
        <f t="shared" si="30"/>
        <v>2</v>
      </c>
      <c r="J114" s="34">
        <v>0</v>
      </c>
      <c r="K114" s="34">
        <v>10</v>
      </c>
      <c r="L114" s="9">
        <f t="shared" si="27"/>
        <v>0</v>
      </c>
      <c r="M114" s="34">
        <v>0</v>
      </c>
      <c r="N114" s="34">
        <v>0</v>
      </c>
      <c r="O114" s="34"/>
      <c r="P114" s="34"/>
      <c r="Q114" s="34"/>
      <c r="R114" s="34"/>
      <c r="S114" s="34"/>
      <c r="T114" s="34"/>
      <c r="U114" s="34"/>
    </row>
    <row r="115" spans="1:21" s="10" customFormat="1" x14ac:dyDescent="0.25">
      <c r="A115" s="30" t="s">
        <v>80</v>
      </c>
      <c r="B115" s="34">
        <f t="shared" si="28"/>
        <v>18.774193548387096</v>
      </c>
      <c r="C115" s="34">
        <v>14</v>
      </c>
      <c r="D115" s="34">
        <v>97</v>
      </c>
      <c r="E115" s="34">
        <v>78</v>
      </c>
      <c r="F115" s="34">
        <v>95</v>
      </c>
      <c r="G115" s="24">
        <f t="shared" si="29"/>
        <v>78</v>
      </c>
      <c r="H115" s="34">
        <v>69</v>
      </c>
      <c r="I115" s="24">
        <f t="shared" si="30"/>
        <v>19</v>
      </c>
      <c r="J115" s="34">
        <v>21</v>
      </c>
      <c r="K115" s="34">
        <v>97</v>
      </c>
      <c r="L115" s="9">
        <f t="shared" si="27"/>
        <v>90</v>
      </c>
      <c r="M115" s="34">
        <v>73</v>
      </c>
      <c r="N115" s="34">
        <v>81</v>
      </c>
      <c r="O115" s="34"/>
      <c r="P115" s="34"/>
      <c r="Q115" s="34"/>
      <c r="R115" s="34"/>
      <c r="S115" s="34"/>
      <c r="T115" s="34"/>
      <c r="U115" s="34"/>
    </row>
    <row r="116" spans="1:21" s="10" customFormat="1" x14ac:dyDescent="0.25">
      <c r="A116" s="30" t="s">
        <v>81</v>
      </c>
      <c r="B116" s="34">
        <f t="shared" si="28"/>
        <v>16.258064516129032</v>
      </c>
      <c r="C116" s="34">
        <v>5</v>
      </c>
      <c r="D116" s="34">
        <v>84</v>
      </c>
      <c r="E116" s="34">
        <v>98</v>
      </c>
      <c r="F116" s="34">
        <v>100</v>
      </c>
      <c r="G116" s="24">
        <f t="shared" si="29"/>
        <v>68</v>
      </c>
      <c r="H116" s="34">
        <v>174</v>
      </c>
      <c r="I116" s="24">
        <f t="shared" si="30"/>
        <v>16</v>
      </c>
      <c r="J116" s="34">
        <v>17</v>
      </c>
      <c r="K116" s="34">
        <v>84</v>
      </c>
      <c r="L116" s="9">
        <f t="shared" si="27"/>
        <v>191</v>
      </c>
      <c r="M116" s="34">
        <v>88</v>
      </c>
      <c r="N116" s="34">
        <v>107</v>
      </c>
      <c r="O116" s="34"/>
      <c r="P116" s="34"/>
      <c r="Q116" s="34"/>
      <c r="R116" s="34"/>
      <c r="S116" s="34"/>
      <c r="T116" s="34"/>
      <c r="U116" s="34"/>
    </row>
    <row r="117" spans="1:21" s="10" customFormat="1" x14ac:dyDescent="0.25">
      <c r="A117" s="30" t="s">
        <v>82</v>
      </c>
      <c r="B117" s="34">
        <f t="shared" si="28"/>
        <v>17.032258064516128</v>
      </c>
      <c r="C117" s="34">
        <v>9</v>
      </c>
      <c r="D117" s="34">
        <v>88</v>
      </c>
      <c r="E117" s="34">
        <v>67</v>
      </c>
      <c r="F117" s="34">
        <v>83</v>
      </c>
      <c r="G117" s="24">
        <f t="shared" si="29"/>
        <v>71</v>
      </c>
      <c r="H117" s="34">
        <v>76</v>
      </c>
      <c r="I117" s="24">
        <f t="shared" si="30"/>
        <v>17</v>
      </c>
      <c r="J117" s="34">
        <v>17</v>
      </c>
      <c r="K117" s="34">
        <v>88</v>
      </c>
      <c r="L117" s="9">
        <f t="shared" si="27"/>
        <v>93</v>
      </c>
      <c r="M117" s="34">
        <v>69</v>
      </c>
      <c r="N117" s="34">
        <v>84</v>
      </c>
      <c r="O117" s="34"/>
      <c r="P117" s="34"/>
      <c r="Q117" s="34"/>
      <c r="R117" s="34"/>
      <c r="S117" s="34"/>
      <c r="T117" s="34"/>
      <c r="U117" s="34"/>
    </row>
    <row r="118" spans="1:21" s="10" customFormat="1" x14ac:dyDescent="0.25">
      <c r="A118" s="30" t="s">
        <v>83</v>
      </c>
      <c r="B118" s="34">
        <f t="shared" si="28"/>
        <v>1.935483870967742</v>
      </c>
      <c r="C118" s="34">
        <v>0</v>
      </c>
      <c r="D118" s="34">
        <v>10</v>
      </c>
      <c r="E118" s="34">
        <v>0</v>
      </c>
      <c r="F118" s="34">
        <v>0</v>
      </c>
      <c r="G118" s="24">
        <f t="shared" si="29"/>
        <v>8</v>
      </c>
      <c r="H118" s="34">
        <v>0</v>
      </c>
      <c r="I118" s="24">
        <f t="shared" si="30"/>
        <v>2</v>
      </c>
      <c r="J118" s="34">
        <v>0</v>
      </c>
      <c r="K118" s="34">
        <v>10</v>
      </c>
      <c r="L118" s="9">
        <f t="shared" si="27"/>
        <v>0</v>
      </c>
      <c r="M118" s="34">
        <v>0</v>
      </c>
      <c r="N118" s="34">
        <v>0</v>
      </c>
      <c r="O118" s="34"/>
      <c r="P118" s="34"/>
      <c r="Q118" s="34"/>
      <c r="R118" s="34"/>
      <c r="S118" s="34"/>
      <c r="T118" s="34"/>
      <c r="U118" s="34"/>
    </row>
    <row r="119" spans="1:21" s="10" customFormat="1" x14ac:dyDescent="0.25">
      <c r="A119" s="30" t="s">
        <v>84</v>
      </c>
      <c r="B119" s="34">
        <f t="shared" si="28"/>
        <v>1.935483870967742</v>
      </c>
      <c r="C119" s="34">
        <v>0</v>
      </c>
      <c r="D119" s="34">
        <v>10</v>
      </c>
      <c r="E119" s="34">
        <v>0</v>
      </c>
      <c r="F119" s="34">
        <v>9</v>
      </c>
      <c r="G119" s="24">
        <f t="shared" si="29"/>
        <v>8</v>
      </c>
      <c r="H119" s="34">
        <v>7</v>
      </c>
      <c r="I119" s="24">
        <f t="shared" si="30"/>
        <v>2</v>
      </c>
      <c r="J119" s="34">
        <v>0</v>
      </c>
      <c r="K119" s="34">
        <v>10</v>
      </c>
      <c r="L119" s="9">
        <f t="shared" si="27"/>
        <v>7</v>
      </c>
      <c r="M119" s="34">
        <v>0</v>
      </c>
      <c r="N119" s="34">
        <v>0</v>
      </c>
      <c r="O119" s="34"/>
      <c r="P119" s="34"/>
      <c r="Q119" s="34"/>
      <c r="R119" s="34"/>
      <c r="S119" s="34"/>
      <c r="T119" s="34"/>
      <c r="U119" s="34"/>
    </row>
    <row r="120" spans="1:21" s="10" customFormat="1" x14ac:dyDescent="0.25">
      <c r="A120" s="30" t="s">
        <v>85</v>
      </c>
      <c r="B120" s="34">
        <f t="shared" si="28"/>
        <v>1.935483870967742</v>
      </c>
      <c r="C120" s="34">
        <v>0</v>
      </c>
      <c r="D120" s="34">
        <v>10</v>
      </c>
      <c r="E120" s="34">
        <v>0</v>
      </c>
      <c r="F120" s="34">
        <v>8</v>
      </c>
      <c r="G120" s="24">
        <f t="shared" si="29"/>
        <v>8</v>
      </c>
      <c r="H120" s="34">
        <v>9</v>
      </c>
      <c r="I120" s="24">
        <f t="shared" si="30"/>
        <v>2</v>
      </c>
      <c r="J120" s="34">
        <v>0</v>
      </c>
      <c r="K120" s="34">
        <v>10</v>
      </c>
      <c r="L120" s="9">
        <f t="shared" si="27"/>
        <v>9</v>
      </c>
      <c r="M120" s="34">
        <v>0</v>
      </c>
      <c r="N120" s="34">
        <v>0</v>
      </c>
      <c r="O120" s="34"/>
      <c r="P120" s="34"/>
      <c r="Q120" s="34"/>
      <c r="R120" s="34"/>
      <c r="S120" s="34"/>
      <c r="T120" s="34"/>
      <c r="U120" s="34"/>
    </row>
    <row r="121" spans="1:21" s="10" customFormat="1" x14ac:dyDescent="0.25">
      <c r="A121" s="30" t="s">
        <v>86</v>
      </c>
      <c r="B121" s="34">
        <f t="shared" si="28"/>
        <v>98.903225806451616</v>
      </c>
      <c r="C121" s="34">
        <v>39</v>
      </c>
      <c r="D121" s="34">
        <v>511</v>
      </c>
      <c r="E121" s="34">
        <v>658</v>
      </c>
      <c r="F121" s="34">
        <v>748</v>
      </c>
      <c r="G121" s="24">
        <f t="shared" si="29"/>
        <v>412</v>
      </c>
      <c r="H121" s="34">
        <v>583</v>
      </c>
      <c r="I121" s="24">
        <f t="shared" si="30"/>
        <v>99</v>
      </c>
      <c r="J121" s="34">
        <v>64</v>
      </c>
      <c r="K121" s="34">
        <v>511</v>
      </c>
      <c r="L121" s="9">
        <f t="shared" si="27"/>
        <v>647</v>
      </c>
      <c r="M121" s="34">
        <v>714</v>
      </c>
      <c r="N121" s="34">
        <v>584</v>
      </c>
      <c r="O121" s="34"/>
      <c r="P121" s="34"/>
      <c r="Q121" s="34"/>
      <c r="R121" s="34"/>
      <c r="S121" s="34"/>
      <c r="T121" s="34"/>
      <c r="U121" s="34"/>
    </row>
    <row r="122" spans="1:21" s="10" customFormat="1" x14ac:dyDescent="0.25">
      <c r="A122" s="30" t="s">
        <v>87</v>
      </c>
      <c r="B122" s="34">
        <f t="shared" si="28"/>
        <v>47.806451612903224</v>
      </c>
      <c r="C122" s="34">
        <v>15</v>
      </c>
      <c r="D122" s="34">
        <v>247</v>
      </c>
      <c r="E122" s="34">
        <v>267</v>
      </c>
      <c r="F122" s="34">
        <v>327</v>
      </c>
      <c r="G122" s="24">
        <f t="shared" si="29"/>
        <v>199</v>
      </c>
      <c r="H122" s="34">
        <v>247</v>
      </c>
      <c r="I122" s="24">
        <f t="shared" si="30"/>
        <v>48</v>
      </c>
      <c r="J122" s="34">
        <v>47</v>
      </c>
      <c r="K122" s="34">
        <v>247</v>
      </c>
      <c r="L122" s="9">
        <f t="shared" si="27"/>
        <v>294</v>
      </c>
      <c r="M122" s="34">
        <v>306</v>
      </c>
      <c r="N122" s="34">
        <v>279</v>
      </c>
      <c r="O122" s="34"/>
      <c r="P122" s="34"/>
      <c r="Q122" s="34"/>
      <c r="R122" s="34"/>
      <c r="S122" s="34"/>
      <c r="T122" s="34"/>
      <c r="U122" s="34"/>
    </row>
    <row r="123" spans="1:21" s="10" customFormat="1" x14ac:dyDescent="0.25">
      <c r="A123" s="30" t="s">
        <v>88</v>
      </c>
      <c r="B123" s="34">
        <f t="shared" si="28"/>
        <v>12</v>
      </c>
      <c r="C123" s="34">
        <v>0</v>
      </c>
      <c r="D123" s="34">
        <v>62</v>
      </c>
      <c r="E123" s="34">
        <v>50</v>
      </c>
      <c r="F123" s="34">
        <v>54</v>
      </c>
      <c r="G123" s="24">
        <f t="shared" si="29"/>
        <v>50</v>
      </c>
      <c r="H123" s="34">
        <v>43</v>
      </c>
      <c r="I123" s="24">
        <f t="shared" si="30"/>
        <v>12</v>
      </c>
      <c r="J123" s="34">
        <v>2</v>
      </c>
      <c r="K123" s="34">
        <v>62</v>
      </c>
      <c r="L123" s="9">
        <f t="shared" si="27"/>
        <v>45</v>
      </c>
      <c r="M123" s="34">
        <v>58</v>
      </c>
      <c r="N123" s="34">
        <v>58</v>
      </c>
      <c r="O123" s="34"/>
      <c r="P123" s="34"/>
      <c r="Q123" s="34"/>
      <c r="R123" s="34"/>
      <c r="S123" s="34"/>
      <c r="T123" s="34"/>
      <c r="U123" s="34"/>
    </row>
    <row r="124" spans="1:21" s="10" customFormat="1" x14ac:dyDescent="0.25">
      <c r="A124" s="30" t="s">
        <v>89</v>
      </c>
      <c r="B124" s="34">
        <f t="shared" si="28"/>
        <v>54</v>
      </c>
      <c r="C124" s="34">
        <v>33</v>
      </c>
      <c r="D124" s="34">
        <v>279</v>
      </c>
      <c r="E124" s="34">
        <v>324</v>
      </c>
      <c r="F124" s="34">
        <v>393</v>
      </c>
      <c r="G124" s="24">
        <f t="shared" si="29"/>
        <v>225</v>
      </c>
      <c r="H124" s="34">
        <v>284</v>
      </c>
      <c r="I124" s="24">
        <f t="shared" si="30"/>
        <v>54</v>
      </c>
      <c r="J124" s="34">
        <v>38</v>
      </c>
      <c r="K124" s="34">
        <v>279</v>
      </c>
      <c r="L124" s="9">
        <f t="shared" si="27"/>
        <v>322</v>
      </c>
      <c r="M124" s="34">
        <v>337</v>
      </c>
      <c r="N124" s="34">
        <v>412</v>
      </c>
      <c r="O124" s="34"/>
      <c r="P124" s="34"/>
      <c r="Q124" s="34"/>
      <c r="R124" s="34"/>
      <c r="S124" s="34"/>
      <c r="T124" s="34"/>
      <c r="U124" s="34"/>
    </row>
    <row r="125" spans="1:21" s="10" customFormat="1" x14ac:dyDescent="0.25">
      <c r="A125" s="30" t="s">
        <v>90</v>
      </c>
      <c r="B125" s="34">
        <f t="shared" si="28"/>
        <v>71.032258064516128</v>
      </c>
      <c r="C125" s="34">
        <v>28</v>
      </c>
      <c r="D125" s="34">
        <v>367</v>
      </c>
      <c r="E125" s="34">
        <v>386</v>
      </c>
      <c r="F125" s="34">
        <v>356</v>
      </c>
      <c r="G125" s="24">
        <f t="shared" si="29"/>
        <v>296</v>
      </c>
      <c r="H125" s="34">
        <v>366</v>
      </c>
      <c r="I125" s="24">
        <f t="shared" si="30"/>
        <v>71</v>
      </c>
      <c r="J125" s="34">
        <v>64</v>
      </c>
      <c r="K125" s="34">
        <v>367</v>
      </c>
      <c r="L125" s="9">
        <f t="shared" si="27"/>
        <v>430</v>
      </c>
      <c r="M125" s="34">
        <v>357</v>
      </c>
      <c r="N125" s="34">
        <v>449</v>
      </c>
      <c r="O125" s="34"/>
      <c r="P125" s="34"/>
      <c r="Q125" s="34"/>
      <c r="R125" s="34"/>
      <c r="S125" s="34"/>
      <c r="T125" s="34"/>
      <c r="U125" s="34"/>
    </row>
    <row r="126" spans="1:21" s="10" customFormat="1" x14ac:dyDescent="0.25">
      <c r="A126" s="30" t="s">
        <v>91</v>
      </c>
      <c r="B126" s="34">
        <f t="shared" si="28"/>
        <v>1.935483870967742</v>
      </c>
      <c r="C126" s="34">
        <v>0</v>
      </c>
      <c r="D126" s="34">
        <v>10</v>
      </c>
      <c r="E126" s="34">
        <v>1</v>
      </c>
      <c r="F126" s="34">
        <v>1</v>
      </c>
      <c r="G126" s="24">
        <f t="shared" si="29"/>
        <v>8</v>
      </c>
      <c r="H126" s="34">
        <v>4</v>
      </c>
      <c r="I126" s="24">
        <f t="shared" si="30"/>
        <v>2</v>
      </c>
      <c r="J126" s="34">
        <v>0</v>
      </c>
      <c r="K126" s="34">
        <v>10</v>
      </c>
      <c r="L126" s="9">
        <f t="shared" si="27"/>
        <v>4</v>
      </c>
      <c r="M126" s="34">
        <v>3</v>
      </c>
      <c r="N126" s="34">
        <v>5</v>
      </c>
      <c r="O126" s="34"/>
      <c r="P126" s="34"/>
      <c r="Q126" s="34"/>
      <c r="R126" s="34"/>
      <c r="S126" s="34"/>
      <c r="T126" s="34"/>
      <c r="U126" s="34"/>
    </row>
    <row r="127" spans="1:21" s="10" customFormat="1" x14ac:dyDescent="0.25">
      <c r="A127" s="30" t="s">
        <v>92</v>
      </c>
      <c r="B127" s="34">
        <f t="shared" si="28"/>
        <v>1.935483870967742</v>
      </c>
      <c r="C127" s="34">
        <v>0</v>
      </c>
      <c r="D127" s="34">
        <v>10</v>
      </c>
      <c r="E127" s="34">
        <v>0</v>
      </c>
      <c r="F127" s="34">
        <v>0</v>
      </c>
      <c r="G127" s="24">
        <f t="shared" si="29"/>
        <v>8</v>
      </c>
      <c r="H127" s="34">
        <v>0</v>
      </c>
      <c r="I127" s="24">
        <f t="shared" si="30"/>
        <v>2</v>
      </c>
      <c r="J127" s="34">
        <v>0</v>
      </c>
      <c r="K127" s="34">
        <v>10</v>
      </c>
      <c r="L127" s="9">
        <f t="shared" si="27"/>
        <v>0</v>
      </c>
      <c r="M127" s="34">
        <v>0</v>
      </c>
      <c r="N127" s="34">
        <v>0</v>
      </c>
      <c r="O127" s="34"/>
      <c r="P127" s="34"/>
      <c r="Q127" s="34"/>
      <c r="R127" s="34"/>
      <c r="S127" s="34"/>
      <c r="T127" s="34"/>
      <c r="U127" s="34"/>
    </row>
    <row r="128" spans="1:21" s="13" customFormat="1" x14ac:dyDescent="0.25">
      <c r="A128" s="35" t="s">
        <v>10</v>
      </c>
      <c r="B128" s="36">
        <f t="shared" ref="B128:U128" si="31">SUM(B102:B127)</f>
        <v>464.51612903225805</v>
      </c>
      <c r="C128" s="36">
        <f t="shared" si="31"/>
        <v>155</v>
      </c>
      <c r="D128" s="36">
        <f t="shared" si="31"/>
        <v>2400</v>
      </c>
      <c r="E128" s="36">
        <f t="shared" si="31"/>
        <v>2458</v>
      </c>
      <c r="F128" s="36">
        <f t="shared" si="31"/>
        <v>2830</v>
      </c>
      <c r="G128" s="36">
        <f t="shared" si="31"/>
        <v>1933</v>
      </c>
      <c r="H128" s="36">
        <f t="shared" si="31"/>
        <v>2366</v>
      </c>
      <c r="I128" s="36">
        <f t="shared" si="31"/>
        <v>467</v>
      </c>
      <c r="J128" s="36">
        <f t="shared" si="31"/>
        <v>322</v>
      </c>
      <c r="K128" s="36">
        <f>SUM(K102:K127)</f>
        <v>2400</v>
      </c>
      <c r="L128" s="36">
        <f t="shared" si="31"/>
        <v>2688</v>
      </c>
      <c r="M128" s="36">
        <f t="shared" si="31"/>
        <v>2497</v>
      </c>
      <c r="N128" s="36">
        <f t="shared" si="31"/>
        <v>2595</v>
      </c>
      <c r="O128" s="36">
        <f t="shared" si="31"/>
        <v>0</v>
      </c>
      <c r="P128" s="36">
        <f t="shared" si="31"/>
        <v>0</v>
      </c>
      <c r="Q128" s="36">
        <f t="shared" si="31"/>
        <v>0</v>
      </c>
      <c r="R128" s="36">
        <f t="shared" si="31"/>
        <v>0</v>
      </c>
      <c r="S128" s="36">
        <f t="shared" si="31"/>
        <v>0</v>
      </c>
      <c r="T128" s="36">
        <f t="shared" si="31"/>
        <v>0</v>
      </c>
      <c r="U128" s="36">
        <f t="shared" si="31"/>
        <v>0</v>
      </c>
    </row>
    <row r="129" spans="1:21" ht="6.95" customHeight="1" x14ac:dyDescent="0.25">
      <c r="A129" s="31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</row>
    <row r="130" spans="1:21" s="33" customFormat="1" x14ac:dyDescent="0.25">
      <c r="A130" s="4" t="s">
        <v>94</v>
      </c>
      <c r="B130" s="37"/>
      <c r="C130" s="5" t="str">
        <f t="shared" ref="C130:U130" si="32">C$4</f>
        <v>26-31-jul-24</v>
      </c>
      <c r="D130" s="5"/>
      <c r="E130" s="5">
        <f t="shared" si="32"/>
        <v>45505</v>
      </c>
      <c r="F130" s="5" t="e">
        <f t="shared" ca="1" si="32"/>
        <v>#NAME?</v>
      </c>
      <c r="G130" s="37"/>
      <c r="H130" s="5" t="str">
        <f t="shared" si="32"/>
        <v>01-25-Out-24</v>
      </c>
      <c r="I130" s="37"/>
      <c r="J130" s="5" t="str">
        <f t="shared" si="32"/>
        <v>26-31-Out-24</v>
      </c>
      <c r="K130" s="37"/>
      <c r="L130" s="5">
        <f t="shared" si="32"/>
        <v>45566</v>
      </c>
      <c r="M130" s="5" t="e">
        <f t="shared" ca="1" si="32"/>
        <v>#NAME?</v>
      </c>
      <c r="N130" s="5" t="e">
        <f t="shared" ca="1" si="32"/>
        <v>#NAME?</v>
      </c>
      <c r="O130" s="5" t="e">
        <f t="shared" ca="1" si="32"/>
        <v>#NAME?</v>
      </c>
      <c r="P130" s="5" t="e">
        <f t="shared" ca="1" si="32"/>
        <v>#NAME?</v>
      </c>
      <c r="Q130" s="5" t="e">
        <f t="shared" ca="1" si="32"/>
        <v>#NAME?</v>
      </c>
      <c r="R130" s="5" t="e">
        <f t="shared" ca="1" si="32"/>
        <v>#NAME?</v>
      </c>
      <c r="S130" s="5" t="e">
        <f t="shared" ca="1" si="32"/>
        <v>#NAME?</v>
      </c>
      <c r="T130" s="5" t="e">
        <f t="shared" ca="1" si="32"/>
        <v>#NAME?</v>
      </c>
      <c r="U130" s="5" t="e">
        <f t="shared" ca="1" si="32"/>
        <v>#NAME?</v>
      </c>
    </row>
    <row r="131" spans="1:21" s="10" customFormat="1" x14ac:dyDescent="0.25">
      <c r="A131" s="30" t="s">
        <v>95</v>
      </c>
      <c r="B131" s="34"/>
      <c r="C131" s="34">
        <v>108</v>
      </c>
      <c r="D131" s="34"/>
      <c r="E131" s="34">
        <v>3539</v>
      </c>
      <c r="F131" s="34">
        <v>6491</v>
      </c>
      <c r="G131" s="34"/>
      <c r="H131" s="34">
        <v>6511</v>
      </c>
      <c r="I131" s="34"/>
      <c r="J131" s="34">
        <v>1164</v>
      </c>
      <c r="K131" s="34"/>
      <c r="L131" s="9">
        <f>H131+J131</f>
        <v>7675</v>
      </c>
      <c r="M131" s="34">
        <v>6095</v>
      </c>
      <c r="N131" s="34">
        <v>7836</v>
      </c>
      <c r="O131" s="34"/>
      <c r="P131" s="34"/>
      <c r="Q131" s="34"/>
      <c r="R131" s="34"/>
      <c r="S131" s="34"/>
      <c r="T131" s="34"/>
      <c r="U131" s="34"/>
    </row>
    <row r="132" spans="1:21" s="10" customFormat="1" x14ac:dyDescent="0.25">
      <c r="A132" s="30" t="s">
        <v>96</v>
      </c>
      <c r="B132" s="34"/>
      <c r="C132" s="34">
        <v>0</v>
      </c>
      <c r="D132" s="34"/>
      <c r="E132" s="34">
        <v>26</v>
      </c>
      <c r="F132" s="34">
        <v>30</v>
      </c>
      <c r="G132" s="34"/>
      <c r="H132" s="34">
        <v>0</v>
      </c>
      <c r="I132" s="34"/>
      <c r="J132" s="34">
        <v>0</v>
      </c>
      <c r="K132" s="34"/>
      <c r="L132" s="9">
        <f>H132+J132</f>
        <v>0</v>
      </c>
      <c r="M132" s="34">
        <v>72</v>
      </c>
      <c r="N132" s="34">
        <v>0</v>
      </c>
      <c r="O132" s="34"/>
      <c r="P132" s="34"/>
      <c r="Q132" s="34"/>
      <c r="R132" s="34"/>
      <c r="S132" s="34"/>
      <c r="T132" s="34"/>
      <c r="U132" s="34"/>
    </row>
    <row r="133" spans="1:21" s="13" customFormat="1" x14ac:dyDescent="0.25">
      <c r="A133" s="35" t="s">
        <v>10</v>
      </c>
      <c r="B133" s="36"/>
      <c r="C133" s="36">
        <f>SUM(C131:C132)</f>
        <v>108</v>
      </c>
      <c r="D133" s="36"/>
      <c r="E133" s="36">
        <f t="shared" ref="E133:U133" si="33">SUM(E131:E132)</f>
        <v>3565</v>
      </c>
      <c r="F133" s="36">
        <f t="shared" si="33"/>
        <v>6521</v>
      </c>
      <c r="G133" s="36"/>
      <c r="H133" s="36">
        <f t="shared" si="33"/>
        <v>6511</v>
      </c>
      <c r="I133" s="36"/>
      <c r="J133" s="36">
        <f t="shared" si="33"/>
        <v>1164</v>
      </c>
      <c r="K133" s="36"/>
      <c r="L133" s="36">
        <f>SUM(L131:L132)</f>
        <v>7675</v>
      </c>
      <c r="M133" s="36">
        <f t="shared" si="33"/>
        <v>6167</v>
      </c>
      <c r="N133" s="36">
        <f t="shared" si="33"/>
        <v>7836</v>
      </c>
      <c r="O133" s="36">
        <f t="shared" si="33"/>
        <v>0</v>
      </c>
      <c r="P133" s="36">
        <f t="shared" si="33"/>
        <v>0</v>
      </c>
      <c r="Q133" s="36">
        <f t="shared" si="33"/>
        <v>0</v>
      </c>
      <c r="R133" s="36">
        <f t="shared" si="33"/>
        <v>0</v>
      </c>
      <c r="S133" s="36">
        <f t="shared" si="33"/>
        <v>0</v>
      </c>
      <c r="T133" s="36">
        <f t="shared" si="33"/>
        <v>0</v>
      </c>
      <c r="U133" s="36">
        <f t="shared" si="33"/>
        <v>0</v>
      </c>
    </row>
    <row r="134" spans="1:21" ht="6.95" customHeight="1" x14ac:dyDescent="0.25">
      <c r="A134" s="31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</row>
    <row r="135" spans="1:21" s="33" customFormat="1" x14ac:dyDescent="0.25">
      <c r="A135" s="4" t="s">
        <v>97</v>
      </c>
      <c r="B135" s="37"/>
      <c r="C135" s="5" t="str">
        <f t="shared" ref="C135:U135" si="34">C$4</f>
        <v>26-31-jul-24</v>
      </c>
      <c r="D135" s="37"/>
      <c r="E135" s="5">
        <f t="shared" si="34"/>
        <v>45505</v>
      </c>
      <c r="F135" s="5" t="e">
        <f t="shared" ca="1" si="34"/>
        <v>#NAME?</v>
      </c>
      <c r="G135" s="37"/>
      <c r="H135" s="5" t="str">
        <f t="shared" si="34"/>
        <v>01-25-Out-24</v>
      </c>
      <c r="I135" s="37"/>
      <c r="J135" s="5" t="str">
        <f t="shared" si="34"/>
        <v>26-31-Out-24</v>
      </c>
      <c r="K135" s="37"/>
      <c r="L135" s="5">
        <f t="shared" si="34"/>
        <v>45566</v>
      </c>
      <c r="M135" s="5" t="e">
        <f t="shared" ca="1" si="34"/>
        <v>#NAME?</v>
      </c>
      <c r="N135" s="5" t="e">
        <f t="shared" ca="1" si="34"/>
        <v>#NAME?</v>
      </c>
      <c r="O135" s="5" t="e">
        <f t="shared" ca="1" si="34"/>
        <v>#NAME?</v>
      </c>
      <c r="P135" s="5" t="e">
        <f t="shared" ca="1" si="34"/>
        <v>#NAME?</v>
      </c>
      <c r="Q135" s="5" t="e">
        <f t="shared" ca="1" si="34"/>
        <v>#NAME?</v>
      </c>
      <c r="R135" s="5" t="e">
        <f t="shared" ca="1" si="34"/>
        <v>#NAME?</v>
      </c>
      <c r="S135" s="5" t="e">
        <f t="shared" ca="1" si="34"/>
        <v>#NAME?</v>
      </c>
      <c r="T135" s="5" t="e">
        <f t="shared" ca="1" si="34"/>
        <v>#NAME?</v>
      </c>
      <c r="U135" s="5" t="e">
        <f t="shared" ca="1" si="34"/>
        <v>#NAME?</v>
      </c>
    </row>
    <row r="136" spans="1:21" s="10" customFormat="1" x14ac:dyDescent="0.25">
      <c r="A136" s="30" t="s">
        <v>98</v>
      </c>
      <c r="B136" s="34"/>
      <c r="C136" s="34">
        <v>0</v>
      </c>
      <c r="D136" s="34"/>
      <c r="E136" s="34">
        <v>532</v>
      </c>
      <c r="F136" s="34">
        <v>427</v>
      </c>
      <c r="G136" s="34"/>
      <c r="H136" s="34">
        <v>534</v>
      </c>
      <c r="I136" s="34"/>
      <c r="J136" s="34">
        <v>0</v>
      </c>
      <c r="K136" s="34"/>
      <c r="L136" s="9">
        <f>H136+J136</f>
        <v>534</v>
      </c>
      <c r="M136" s="34">
        <v>572</v>
      </c>
      <c r="N136" s="34">
        <v>508</v>
      </c>
      <c r="O136" s="34"/>
      <c r="P136" s="34"/>
      <c r="Q136" s="34"/>
      <c r="R136" s="34"/>
      <c r="S136" s="34"/>
      <c r="T136" s="34"/>
      <c r="U136" s="34"/>
    </row>
    <row r="137" spans="1:21" s="10" customFormat="1" x14ac:dyDescent="0.25">
      <c r="A137" s="30" t="s">
        <v>99</v>
      </c>
      <c r="B137" s="34"/>
      <c r="C137" s="34">
        <v>0</v>
      </c>
      <c r="D137" s="34"/>
      <c r="E137" s="34">
        <v>0</v>
      </c>
      <c r="F137" s="34">
        <v>0</v>
      </c>
      <c r="G137" s="34"/>
      <c r="H137" s="34">
        <v>0</v>
      </c>
      <c r="I137" s="34"/>
      <c r="J137" s="34">
        <v>0</v>
      </c>
      <c r="K137" s="34"/>
      <c r="L137" s="9">
        <f>H137+J137</f>
        <v>0</v>
      </c>
      <c r="M137" s="34">
        <v>0</v>
      </c>
      <c r="N137" s="34">
        <v>0</v>
      </c>
      <c r="O137" s="34"/>
      <c r="P137" s="34"/>
      <c r="Q137" s="34"/>
      <c r="R137" s="34"/>
      <c r="S137" s="34"/>
      <c r="T137" s="34"/>
      <c r="U137" s="34"/>
    </row>
    <row r="138" spans="1:21" s="10" customFormat="1" x14ac:dyDescent="0.25">
      <c r="A138" s="30" t="s">
        <v>100</v>
      </c>
      <c r="B138" s="34"/>
      <c r="C138" s="34">
        <v>0</v>
      </c>
      <c r="D138" s="34"/>
      <c r="E138" s="34">
        <v>532</v>
      </c>
      <c r="F138" s="34">
        <v>447</v>
      </c>
      <c r="G138" s="34"/>
      <c r="H138" s="34">
        <v>534</v>
      </c>
      <c r="I138" s="34"/>
      <c r="J138" s="34">
        <v>0</v>
      </c>
      <c r="K138" s="34"/>
      <c r="L138" s="9">
        <f>H138+J138</f>
        <v>534</v>
      </c>
      <c r="M138" s="34">
        <v>594</v>
      </c>
      <c r="N138" s="34">
        <v>508</v>
      </c>
      <c r="O138" s="34"/>
      <c r="P138" s="34"/>
      <c r="Q138" s="34"/>
      <c r="R138" s="34"/>
      <c r="S138" s="34"/>
      <c r="T138" s="34"/>
      <c r="U138" s="34"/>
    </row>
    <row r="139" spans="1:21" s="10" customFormat="1" x14ac:dyDescent="0.25">
      <c r="A139" s="30" t="s">
        <v>101</v>
      </c>
      <c r="B139" s="34"/>
      <c r="C139" s="34">
        <v>0</v>
      </c>
      <c r="D139" s="34"/>
      <c r="E139" s="34">
        <v>127</v>
      </c>
      <c r="F139" s="34">
        <v>92</v>
      </c>
      <c r="G139" s="34"/>
      <c r="H139" s="34">
        <v>1</v>
      </c>
      <c r="I139" s="34"/>
      <c r="J139" s="34">
        <v>0</v>
      </c>
      <c r="K139" s="34"/>
      <c r="L139" s="9">
        <f>H139+J139</f>
        <v>1</v>
      </c>
      <c r="M139" s="34">
        <v>0</v>
      </c>
      <c r="N139" s="34">
        <v>0</v>
      </c>
      <c r="O139" s="34"/>
      <c r="P139" s="34"/>
      <c r="Q139" s="34"/>
      <c r="R139" s="34"/>
      <c r="S139" s="34"/>
      <c r="T139" s="34"/>
      <c r="U139" s="34"/>
    </row>
    <row r="140" spans="1:21" s="10" customFormat="1" x14ac:dyDescent="0.25">
      <c r="A140" s="30" t="s">
        <v>102</v>
      </c>
      <c r="B140" s="34"/>
      <c r="C140" s="34">
        <v>0</v>
      </c>
      <c r="D140" s="34"/>
      <c r="E140" s="34">
        <v>0</v>
      </c>
      <c r="F140" s="34">
        <v>0</v>
      </c>
      <c r="G140" s="34"/>
      <c r="H140" s="34">
        <v>0</v>
      </c>
      <c r="I140" s="34"/>
      <c r="J140" s="34">
        <v>0</v>
      </c>
      <c r="K140" s="34"/>
      <c r="L140" s="9">
        <f>H140+J140</f>
        <v>0</v>
      </c>
      <c r="M140" s="34">
        <v>0</v>
      </c>
      <c r="N140" s="34">
        <v>0</v>
      </c>
      <c r="O140" s="34"/>
      <c r="P140" s="34"/>
      <c r="Q140" s="34"/>
      <c r="R140" s="34"/>
      <c r="S140" s="34"/>
      <c r="T140" s="34"/>
      <c r="U140" s="34"/>
    </row>
    <row r="141" spans="1:21" s="13" customFormat="1" x14ac:dyDescent="0.25">
      <c r="A141" s="35" t="s">
        <v>10</v>
      </c>
      <c r="B141" s="36"/>
      <c r="C141" s="36">
        <f>SUM(C136:C140)</f>
        <v>0</v>
      </c>
      <c r="D141" s="36"/>
      <c r="E141" s="36">
        <f t="shared" ref="E141:U141" si="35">SUM(E136:E140)</f>
        <v>1191</v>
      </c>
      <c r="F141" s="36">
        <f t="shared" si="35"/>
        <v>966</v>
      </c>
      <c r="G141" s="36"/>
      <c r="H141" s="36">
        <f t="shared" si="35"/>
        <v>1069</v>
      </c>
      <c r="I141" s="36"/>
      <c r="J141" s="36">
        <f t="shared" si="35"/>
        <v>0</v>
      </c>
      <c r="K141" s="36"/>
      <c r="L141" s="36">
        <f t="shared" si="35"/>
        <v>1069</v>
      </c>
      <c r="M141" s="36">
        <f t="shared" si="35"/>
        <v>1166</v>
      </c>
      <c r="N141" s="36">
        <f t="shared" si="35"/>
        <v>1016</v>
      </c>
      <c r="O141" s="36">
        <f t="shared" si="35"/>
        <v>0</v>
      </c>
      <c r="P141" s="36">
        <f t="shared" si="35"/>
        <v>0</v>
      </c>
      <c r="Q141" s="36">
        <f t="shared" si="35"/>
        <v>0</v>
      </c>
      <c r="R141" s="36">
        <f t="shared" si="35"/>
        <v>0</v>
      </c>
      <c r="S141" s="36">
        <f t="shared" si="35"/>
        <v>0</v>
      </c>
      <c r="T141" s="36">
        <f t="shared" si="35"/>
        <v>0</v>
      </c>
      <c r="U141" s="36">
        <f t="shared" si="35"/>
        <v>0</v>
      </c>
    </row>
    <row r="142" spans="1:21" ht="6.95" customHeight="1" x14ac:dyDescent="0.25">
      <c r="A142" s="31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</row>
    <row r="143" spans="1:21" s="7" customFormat="1" ht="25.5" x14ac:dyDescent="0.25">
      <c r="A143" s="4" t="s">
        <v>103</v>
      </c>
      <c r="B143" s="5" t="str">
        <f>B$4</f>
        <v>Meta Parcial</v>
      </c>
      <c r="C143" s="5" t="str">
        <f t="shared" ref="C143:U143" si="36">C$4</f>
        <v>26-31-jul-24</v>
      </c>
      <c r="D143" s="5" t="str">
        <f t="shared" si="36"/>
        <v>Meta Mensal</v>
      </c>
      <c r="E143" s="5">
        <f t="shared" si="36"/>
        <v>45505</v>
      </c>
      <c r="F143" s="5" t="e">
        <f t="shared" ca="1" si="36"/>
        <v>#NAME?</v>
      </c>
      <c r="G143" s="5" t="str">
        <f t="shared" si="36"/>
        <v>Meta Parcial</v>
      </c>
      <c r="H143" s="5" t="str">
        <f t="shared" si="36"/>
        <v>01-25-Out-24</v>
      </c>
      <c r="I143" s="5" t="str">
        <f t="shared" si="36"/>
        <v>Meta Parcial</v>
      </c>
      <c r="J143" s="5" t="str">
        <f t="shared" si="36"/>
        <v>26-31-Out-24</v>
      </c>
      <c r="K143" s="5" t="str">
        <f t="shared" si="36"/>
        <v>Meta Mensal</v>
      </c>
      <c r="L143" s="5">
        <f t="shared" si="36"/>
        <v>45566</v>
      </c>
      <c r="M143" s="5" t="e">
        <f t="shared" ca="1" si="36"/>
        <v>#NAME?</v>
      </c>
      <c r="N143" s="5" t="e">
        <f t="shared" ca="1" si="36"/>
        <v>#NAME?</v>
      </c>
      <c r="O143" s="5" t="e">
        <f t="shared" ca="1" si="36"/>
        <v>#NAME?</v>
      </c>
      <c r="P143" s="5" t="e">
        <f t="shared" ca="1" si="36"/>
        <v>#NAME?</v>
      </c>
      <c r="Q143" s="5" t="e">
        <f t="shared" ca="1" si="36"/>
        <v>#NAME?</v>
      </c>
      <c r="R143" s="5" t="e">
        <f t="shared" ca="1" si="36"/>
        <v>#NAME?</v>
      </c>
      <c r="S143" s="5" t="e">
        <f t="shared" ca="1" si="36"/>
        <v>#NAME?</v>
      </c>
      <c r="T143" s="5" t="e">
        <f t="shared" ca="1" si="36"/>
        <v>#NAME?</v>
      </c>
      <c r="U143" s="5" t="e">
        <f t="shared" ca="1" si="36"/>
        <v>#NAME?</v>
      </c>
    </row>
    <row r="144" spans="1:21" s="10" customFormat="1" x14ac:dyDescent="0.25">
      <c r="A144" s="8" t="s">
        <v>104</v>
      </c>
      <c r="B144" s="29">
        <f>(D144/31)*6</f>
        <v>46.451612903225808</v>
      </c>
      <c r="C144" s="34">
        <v>6</v>
      </c>
      <c r="D144" s="29">
        <v>240</v>
      </c>
      <c r="E144" s="34">
        <v>253</v>
      </c>
      <c r="F144" s="38">
        <v>257</v>
      </c>
      <c r="G144" s="24">
        <f>ROUND(((K144/31)*25),0)</f>
        <v>194</v>
      </c>
      <c r="H144" s="34">
        <v>241</v>
      </c>
      <c r="I144" s="24">
        <f>ROUND(((K144/31)*6),0)</f>
        <v>46</v>
      </c>
      <c r="J144" s="34">
        <v>4</v>
      </c>
      <c r="K144" s="34">
        <f>D144</f>
        <v>240</v>
      </c>
      <c r="L144" s="9">
        <f>H144+J144</f>
        <v>245</v>
      </c>
      <c r="M144" s="34">
        <v>240</v>
      </c>
      <c r="N144" s="34">
        <v>249</v>
      </c>
      <c r="O144" s="34"/>
      <c r="P144" s="34"/>
      <c r="Q144" s="34"/>
      <c r="R144" s="34"/>
      <c r="S144" s="34"/>
      <c r="T144" s="34"/>
      <c r="U144" s="34"/>
    </row>
    <row r="145" spans="1:23" s="10" customFormat="1" x14ac:dyDescent="0.25">
      <c r="A145" s="8" t="s">
        <v>105</v>
      </c>
      <c r="B145" s="29">
        <f>(D145/31)*6</f>
        <v>69.677419354838719</v>
      </c>
      <c r="C145" s="34">
        <v>45</v>
      </c>
      <c r="D145" s="29">
        <v>360</v>
      </c>
      <c r="E145" s="34">
        <v>411</v>
      </c>
      <c r="F145" s="38">
        <v>396</v>
      </c>
      <c r="G145" s="24">
        <f>ROUND(((K145/31)*25),0)</f>
        <v>290</v>
      </c>
      <c r="H145" s="34">
        <v>253</v>
      </c>
      <c r="I145" s="24">
        <f>ROUND(((K145/31)*6),0)</f>
        <v>70</v>
      </c>
      <c r="J145" s="34">
        <v>110</v>
      </c>
      <c r="K145" s="34">
        <f>D145</f>
        <v>360</v>
      </c>
      <c r="L145" s="9">
        <f>H145+J145</f>
        <v>363</v>
      </c>
      <c r="M145" s="34">
        <v>402</v>
      </c>
      <c r="N145" s="34">
        <v>397</v>
      </c>
      <c r="O145" s="34"/>
      <c r="P145" s="34"/>
      <c r="Q145" s="34"/>
      <c r="R145" s="34"/>
      <c r="S145" s="34"/>
      <c r="T145" s="34"/>
      <c r="U145" s="34"/>
    </row>
    <row r="146" spans="1:23" s="13" customFormat="1" x14ac:dyDescent="0.25">
      <c r="A146" s="11" t="s">
        <v>10</v>
      </c>
      <c r="B146" s="39">
        <f>SUM(B144:B145)</f>
        <v>116.12903225806453</v>
      </c>
      <c r="C146" s="39">
        <f>SUM(C144:C145)</f>
        <v>51</v>
      </c>
      <c r="D146" s="39">
        <f>SUM(D144:D145)</f>
        <v>600</v>
      </c>
      <c r="E146" s="39">
        <f t="shared" ref="E146:U146" si="37">SUM(E144:E145)</f>
        <v>664</v>
      </c>
      <c r="F146" s="39">
        <f t="shared" si="37"/>
        <v>653</v>
      </c>
      <c r="G146" s="39">
        <f t="shared" si="37"/>
        <v>484</v>
      </c>
      <c r="H146" s="39">
        <f t="shared" si="37"/>
        <v>494</v>
      </c>
      <c r="I146" s="39">
        <f t="shared" si="37"/>
        <v>116</v>
      </c>
      <c r="J146" s="39">
        <f t="shared" si="37"/>
        <v>114</v>
      </c>
      <c r="K146" s="39">
        <f t="shared" si="37"/>
        <v>600</v>
      </c>
      <c r="L146" s="39">
        <f t="shared" si="37"/>
        <v>608</v>
      </c>
      <c r="M146" s="39">
        <f t="shared" si="37"/>
        <v>642</v>
      </c>
      <c r="N146" s="39">
        <f t="shared" si="37"/>
        <v>646</v>
      </c>
      <c r="O146" s="39">
        <f t="shared" si="37"/>
        <v>0</v>
      </c>
      <c r="P146" s="39">
        <f t="shared" si="37"/>
        <v>0</v>
      </c>
      <c r="Q146" s="39">
        <f t="shared" si="37"/>
        <v>0</v>
      </c>
      <c r="R146" s="39">
        <f t="shared" si="37"/>
        <v>0</v>
      </c>
      <c r="S146" s="39">
        <f t="shared" si="37"/>
        <v>0</v>
      </c>
      <c r="T146" s="39">
        <f t="shared" si="37"/>
        <v>0</v>
      </c>
      <c r="U146" s="39">
        <f t="shared" si="37"/>
        <v>0</v>
      </c>
    </row>
    <row r="147" spans="1:23" ht="6.95" customHeight="1" x14ac:dyDescent="0.25">
      <c r="A147" s="31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</row>
    <row r="148" spans="1:23" s="7" customFormat="1" ht="25.5" x14ac:dyDescent="0.25">
      <c r="A148" s="4" t="s">
        <v>106</v>
      </c>
      <c r="B148" s="5" t="str">
        <f>B$4</f>
        <v>Meta Parcial</v>
      </c>
      <c r="C148" s="5" t="str">
        <f t="shared" ref="C148:U148" si="38">C$4</f>
        <v>26-31-jul-24</v>
      </c>
      <c r="D148" s="5" t="str">
        <f t="shared" si="38"/>
        <v>Meta Mensal</v>
      </c>
      <c r="E148" s="5">
        <f t="shared" si="38"/>
        <v>45505</v>
      </c>
      <c r="F148" s="5" t="e">
        <f t="shared" ca="1" si="38"/>
        <v>#NAME?</v>
      </c>
      <c r="G148" s="5" t="str">
        <f t="shared" si="38"/>
        <v>Meta Parcial</v>
      </c>
      <c r="H148" s="5" t="str">
        <f t="shared" si="38"/>
        <v>01-25-Out-24</v>
      </c>
      <c r="I148" s="5" t="str">
        <f t="shared" si="38"/>
        <v>Meta Parcial</v>
      </c>
      <c r="J148" s="5" t="str">
        <f t="shared" si="38"/>
        <v>26-31-Out-24</v>
      </c>
      <c r="K148" s="5" t="str">
        <f t="shared" si="38"/>
        <v>Meta Mensal</v>
      </c>
      <c r="L148" s="5">
        <f t="shared" si="38"/>
        <v>45566</v>
      </c>
      <c r="M148" s="5" t="e">
        <f t="shared" ca="1" si="38"/>
        <v>#NAME?</v>
      </c>
      <c r="N148" s="5" t="e">
        <f t="shared" ca="1" si="38"/>
        <v>#NAME?</v>
      </c>
      <c r="O148" s="5" t="e">
        <f t="shared" ca="1" si="38"/>
        <v>#NAME?</v>
      </c>
      <c r="P148" s="5" t="e">
        <f t="shared" ca="1" si="38"/>
        <v>#NAME?</v>
      </c>
      <c r="Q148" s="5" t="e">
        <f t="shared" ca="1" si="38"/>
        <v>#NAME?</v>
      </c>
      <c r="R148" s="5" t="e">
        <f t="shared" ca="1" si="38"/>
        <v>#NAME?</v>
      </c>
      <c r="S148" s="5" t="e">
        <f t="shared" ca="1" si="38"/>
        <v>#NAME?</v>
      </c>
      <c r="T148" s="5" t="e">
        <f t="shared" ca="1" si="38"/>
        <v>#NAME?</v>
      </c>
      <c r="U148" s="5" t="e">
        <f t="shared" ca="1" si="38"/>
        <v>#NAME?</v>
      </c>
    </row>
    <row r="149" spans="1:23" s="10" customFormat="1" x14ac:dyDescent="0.25">
      <c r="A149" s="8" t="s">
        <v>107</v>
      </c>
      <c r="B149" s="29">
        <f>(D149/31)*6</f>
        <v>21.29032258064516</v>
      </c>
      <c r="C149" s="24">
        <v>145</v>
      </c>
      <c r="D149" s="29">
        <v>110</v>
      </c>
      <c r="E149" s="24">
        <v>986</v>
      </c>
      <c r="F149" s="24">
        <v>788</v>
      </c>
      <c r="G149" s="24">
        <f>ROUND(((K149/31)*25),0)</f>
        <v>89</v>
      </c>
      <c r="H149" s="24">
        <v>547</v>
      </c>
      <c r="I149" s="24">
        <f>ROUND(((K149/31)*6),0)</f>
        <v>21</v>
      </c>
      <c r="J149" s="24">
        <v>158</v>
      </c>
      <c r="K149" s="34">
        <f>D149</f>
        <v>110</v>
      </c>
      <c r="L149" s="9">
        <f>H149+J149</f>
        <v>705</v>
      </c>
      <c r="M149" s="24">
        <v>683</v>
      </c>
      <c r="N149" s="24">
        <v>592</v>
      </c>
      <c r="O149" s="24"/>
      <c r="P149" s="24"/>
      <c r="Q149" s="24"/>
      <c r="R149" s="24"/>
      <c r="S149" s="24"/>
      <c r="T149" s="24"/>
      <c r="U149" s="24"/>
    </row>
    <row r="150" spans="1:23" s="10" customFormat="1" x14ac:dyDescent="0.25">
      <c r="A150" s="8" t="s">
        <v>108</v>
      </c>
      <c r="B150" s="29">
        <f>(D150/31)*6</f>
        <v>17.41935483870968</v>
      </c>
      <c r="C150" s="24">
        <v>0</v>
      </c>
      <c r="D150" s="29">
        <v>90</v>
      </c>
      <c r="E150" s="24">
        <v>330</v>
      </c>
      <c r="F150" s="24">
        <v>299</v>
      </c>
      <c r="G150" s="24">
        <f>ROUND(((K150/31)*25),0)</f>
        <v>73</v>
      </c>
      <c r="H150" s="24">
        <v>255</v>
      </c>
      <c r="I150" s="24">
        <f>ROUND(((K150/31)*6),0)</f>
        <v>17</v>
      </c>
      <c r="J150" s="24">
        <v>21</v>
      </c>
      <c r="K150" s="34">
        <f>D150</f>
        <v>90</v>
      </c>
      <c r="L150" s="9">
        <f>H150+J150</f>
        <v>276</v>
      </c>
      <c r="M150" s="24">
        <v>162</v>
      </c>
      <c r="N150" s="24">
        <v>245</v>
      </c>
      <c r="O150" s="24"/>
      <c r="P150" s="24"/>
      <c r="Q150" s="24"/>
      <c r="R150" s="24"/>
      <c r="S150" s="24"/>
      <c r="T150" s="24"/>
      <c r="U150" s="24"/>
    </row>
    <row r="151" spans="1:23" s="10" customFormat="1" x14ac:dyDescent="0.25">
      <c r="A151" s="8" t="s">
        <v>109</v>
      </c>
      <c r="B151" s="29">
        <f>(D151/31)*6</f>
        <v>11.612903225806452</v>
      </c>
      <c r="C151" s="24">
        <v>24</v>
      </c>
      <c r="D151" s="29">
        <v>60</v>
      </c>
      <c r="E151" s="24">
        <v>84</v>
      </c>
      <c r="F151" s="24">
        <v>98</v>
      </c>
      <c r="G151" s="24">
        <f>ROUND(((K151/31)*25),0)</f>
        <v>48</v>
      </c>
      <c r="H151" s="24">
        <v>88</v>
      </c>
      <c r="I151" s="24">
        <f>ROUND(((K151/31)*6),0)</f>
        <v>12</v>
      </c>
      <c r="J151" s="24">
        <v>4</v>
      </c>
      <c r="K151" s="34">
        <f>D151</f>
        <v>60</v>
      </c>
      <c r="L151" s="9">
        <f>H151+J151</f>
        <v>92</v>
      </c>
      <c r="M151" s="24">
        <v>78</v>
      </c>
      <c r="N151" s="24">
        <v>73</v>
      </c>
      <c r="O151" s="24"/>
      <c r="P151" s="24"/>
      <c r="Q151" s="24"/>
      <c r="R151" s="24"/>
      <c r="S151" s="24"/>
      <c r="T151" s="24"/>
      <c r="U151" s="24"/>
    </row>
    <row r="152" spans="1:23" s="10" customFormat="1" x14ac:dyDescent="0.25">
      <c r="A152" s="8" t="s">
        <v>110</v>
      </c>
      <c r="B152" s="29">
        <f>(D152/31)*6</f>
        <v>17.41935483870968</v>
      </c>
      <c r="C152" s="24">
        <v>7</v>
      </c>
      <c r="D152" s="29">
        <v>90</v>
      </c>
      <c r="E152" s="24">
        <v>146</v>
      </c>
      <c r="F152" s="24">
        <v>135</v>
      </c>
      <c r="G152" s="24">
        <f>ROUND(((K152/31)*25),0)</f>
        <v>73</v>
      </c>
      <c r="H152" s="24">
        <v>75</v>
      </c>
      <c r="I152" s="24">
        <f>ROUND(((K152/31)*6),0)</f>
        <v>17</v>
      </c>
      <c r="J152" s="24">
        <v>33</v>
      </c>
      <c r="K152" s="34">
        <f>D152</f>
        <v>90</v>
      </c>
      <c r="L152" s="9">
        <f>H152+J152</f>
        <v>108</v>
      </c>
      <c r="M152" s="24">
        <v>126</v>
      </c>
      <c r="N152" s="24">
        <v>96</v>
      </c>
      <c r="O152" s="24"/>
      <c r="P152" s="24"/>
      <c r="Q152" s="24"/>
      <c r="R152" s="24"/>
      <c r="S152" s="24"/>
      <c r="T152" s="24"/>
      <c r="U152" s="24"/>
    </row>
    <row r="153" spans="1:23" s="13" customFormat="1" x14ac:dyDescent="0.25">
      <c r="A153" s="11" t="s">
        <v>10</v>
      </c>
      <c r="B153" s="39">
        <f>SUM(B149:B152)</f>
        <v>67.741935483870975</v>
      </c>
      <c r="C153" s="39">
        <f>SUM(C149:C152)</f>
        <v>176</v>
      </c>
      <c r="D153" s="39">
        <f>SUM(D149:D152)</f>
        <v>350</v>
      </c>
      <c r="E153" s="39">
        <f t="shared" ref="E153:U153" si="39">SUM(E149:E152)</f>
        <v>1546</v>
      </c>
      <c r="F153" s="39">
        <f t="shared" si="39"/>
        <v>1320</v>
      </c>
      <c r="G153" s="39">
        <f t="shared" si="39"/>
        <v>283</v>
      </c>
      <c r="H153" s="39">
        <f t="shared" si="39"/>
        <v>965</v>
      </c>
      <c r="I153" s="39">
        <f t="shared" si="39"/>
        <v>67</v>
      </c>
      <c r="J153" s="39">
        <f t="shared" si="39"/>
        <v>216</v>
      </c>
      <c r="K153" s="39">
        <f t="shared" si="39"/>
        <v>350</v>
      </c>
      <c r="L153" s="39">
        <f t="shared" si="39"/>
        <v>1181</v>
      </c>
      <c r="M153" s="39">
        <f t="shared" si="39"/>
        <v>1049</v>
      </c>
      <c r="N153" s="39">
        <f t="shared" si="39"/>
        <v>1006</v>
      </c>
      <c r="O153" s="39">
        <f t="shared" si="39"/>
        <v>0</v>
      </c>
      <c r="P153" s="39">
        <f t="shared" si="39"/>
        <v>0</v>
      </c>
      <c r="Q153" s="39">
        <f t="shared" si="39"/>
        <v>0</v>
      </c>
      <c r="R153" s="39">
        <f t="shared" si="39"/>
        <v>0</v>
      </c>
      <c r="S153" s="39">
        <f t="shared" si="39"/>
        <v>0</v>
      </c>
      <c r="T153" s="39">
        <f t="shared" si="39"/>
        <v>0</v>
      </c>
      <c r="U153" s="39">
        <f t="shared" si="39"/>
        <v>0</v>
      </c>
    </row>
    <row r="154" spans="1:23" ht="6.95" customHeight="1" x14ac:dyDescent="0.25">
      <c r="A154" s="31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</row>
    <row r="155" spans="1:23" s="7" customFormat="1" x14ac:dyDescent="0.25">
      <c r="A155" s="4" t="s">
        <v>111</v>
      </c>
      <c r="B155" s="5" t="str">
        <f>B$4</f>
        <v>Meta Parcial</v>
      </c>
      <c r="C155" s="5" t="str">
        <f t="shared" ref="C155:U155" si="40">C$4</f>
        <v>26-31-jul-24</v>
      </c>
      <c r="D155" s="5" t="str">
        <f t="shared" si="40"/>
        <v>Meta Mensal</v>
      </c>
      <c r="E155" s="5">
        <f t="shared" si="40"/>
        <v>45505</v>
      </c>
      <c r="F155" s="5" t="e">
        <f t="shared" ca="1" si="40"/>
        <v>#NAME?</v>
      </c>
      <c r="G155" s="5" t="str">
        <f t="shared" si="40"/>
        <v>Meta Parcial</v>
      </c>
      <c r="H155" s="5" t="str">
        <f t="shared" si="40"/>
        <v>01-25-Out-24</v>
      </c>
      <c r="I155" s="5" t="str">
        <f t="shared" si="40"/>
        <v>Meta Parcial</v>
      </c>
      <c r="J155" s="5" t="str">
        <f t="shared" si="40"/>
        <v>26-31-Out-24</v>
      </c>
      <c r="K155" s="5" t="str">
        <f t="shared" si="40"/>
        <v>Meta Mensal</v>
      </c>
      <c r="L155" s="5">
        <f t="shared" si="40"/>
        <v>45566</v>
      </c>
      <c r="M155" s="5" t="e">
        <f t="shared" ca="1" si="40"/>
        <v>#NAME?</v>
      </c>
      <c r="N155" s="5" t="e">
        <f t="shared" ca="1" si="40"/>
        <v>#NAME?</v>
      </c>
      <c r="O155" s="5" t="e">
        <f t="shared" ca="1" si="40"/>
        <v>#NAME?</v>
      </c>
      <c r="P155" s="5" t="e">
        <f t="shared" ca="1" si="40"/>
        <v>#NAME?</v>
      </c>
      <c r="Q155" s="5" t="e">
        <f t="shared" ca="1" si="40"/>
        <v>#NAME?</v>
      </c>
      <c r="R155" s="5" t="e">
        <f t="shared" ca="1" si="40"/>
        <v>#NAME?</v>
      </c>
      <c r="S155" s="5" t="e">
        <f t="shared" ca="1" si="40"/>
        <v>#NAME?</v>
      </c>
      <c r="T155" s="5" t="e">
        <f t="shared" ca="1" si="40"/>
        <v>#NAME?</v>
      </c>
      <c r="U155" s="5" t="e">
        <f t="shared" ca="1" si="40"/>
        <v>#NAME?</v>
      </c>
      <c r="W155" s="10"/>
    </row>
    <row r="156" spans="1:23" s="10" customFormat="1" x14ac:dyDescent="0.25">
      <c r="A156" s="30" t="s">
        <v>112</v>
      </c>
      <c r="B156" s="29">
        <f>(D156/31)*6</f>
        <v>183.87096774193549</v>
      </c>
      <c r="C156" s="24"/>
      <c r="D156" s="29">
        <v>950</v>
      </c>
      <c r="E156" s="24"/>
      <c r="F156" s="24"/>
      <c r="G156" s="24">
        <f>ROUND(((K156/31)*25),0)</f>
        <v>766</v>
      </c>
      <c r="H156" s="24"/>
      <c r="I156" s="24">
        <f>ROUND(((K156/31)*6),0)</f>
        <v>184</v>
      </c>
      <c r="J156" s="24"/>
      <c r="K156" s="24">
        <f>D156</f>
        <v>950</v>
      </c>
      <c r="L156" s="9">
        <f>H156+J156</f>
        <v>0</v>
      </c>
      <c r="M156" s="24">
        <f>SUM(M146,M153)</f>
        <v>1691</v>
      </c>
      <c r="N156" s="24">
        <f>SUM(N146,N153)</f>
        <v>1652</v>
      </c>
      <c r="O156" s="24"/>
      <c r="P156" s="24"/>
      <c r="Q156" s="24"/>
      <c r="R156" s="24"/>
      <c r="S156" s="24"/>
      <c r="T156" s="24"/>
      <c r="U156" s="24"/>
    </row>
    <row r="157" spans="1:23" ht="6.95" customHeight="1" x14ac:dyDescent="0.25">
      <c r="A157" s="31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W157" s="10"/>
    </row>
    <row r="158" spans="1:23" x14ac:dyDescent="0.25">
      <c r="A158" s="4" t="s">
        <v>113</v>
      </c>
      <c r="B158" s="5" t="str">
        <f>B$4</f>
        <v>Meta Parcial</v>
      </c>
      <c r="C158" s="5" t="str">
        <f t="shared" ref="C158:U158" si="41">C$4</f>
        <v>26-31-jul-24</v>
      </c>
      <c r="D158" s="5" t="str">
        <f t="shared" si="41"/>
        <v>Meta Mensal</v>
      </c>
      <c r="E158" s="5">
        <f t="shared" si="41"/>
        <v>45505</v>
      </c>
      <c r="F158" s="5" t="e">
        <f t="shared" ca="1" si="41"/>
        <v>#NAME?</v>
      </c>
      <c r="G158" s="5" t="str">
        <f t="shared" si="41"/>
        <v>Meta Parcial</v>
      </c>
      <c r="H158" s="5" t="str">
        <f t="shared" si="41"/>
        <v>01-25-Out-24</v>
      </c>
      <c r="I158" s="5" t="str">
        <f t="shared" si="41"/>
        <v>Meta Parcial</v>
      </c>
      <c r="J158" s="5" t="str">
        <f t="shared" si="41"/>
        <v>26-31-Out-24</v>
      </c>
      <c r="K158" s="5" t="str">
        <f t="shared" si="41"/>
        <v>Meta Mensal</v>
      </c>
      <c r="L158" s="5">
        <f t="shared" si="41"/>
        <v>45566</v>
      </c>
      <c r="M158" s="5" t="e">
        <f t="shared" ca="1" si="41"/>
        <v>#NAME?</v>
      </c>
      <c r="N158" s="5" t="e">
        <f t="shared" ca="1" si="41"/>
        <v>#NAME?</v>
      </c>
      <c r="O158" s="5" t="e">
        <f t="shared" ca="1" si="41"/>
        <v>#NAME?</v>
      </c>
      <c r="P158" s="5" t="e">
        <f t="shared" ca="1" si="41"/>
        <v>#NAME?</v>
      </c>
      <c r="Q158" s="5" t="e">
        <f t="shared" ca="1" si="41"/>
        <v>#NAME?</v>
      </c>
      <c r="R158" s="5" t="e">
        <f t="shared" ca="1" si="41"/>
        <v>#NAME?</v>
      </c>
      <c r="S158" s="5" t="e">
        <f t="shared" ca="1" si="41"/>
        <v>#NAME?</v>
      </c>
      <c r="T158" s="5" t="e">
        <f t="shared" ca="1" si="41"/>
        <v>#NAME?</v>
      </c>
      <c r="U158" s="5" t="e">
        <f t="shared" ca="1" si="41"/>
        <v>#NAME?</v>
      </c>
    </row>
    <row r="159" spans="1:23" s="10" customFormat="1" x14ac:dyDescent="0.25">
      <c r="A159" s="8" t="s">
        <v>114</v>
      </c>
      <c r="B159" s="29">
        <f>(D159/31)*6</f>
        <v>181.16129032258067</v>
      </c>
      <c r="C159" s="24">
        <v>140</v>
      </c>
      <c r="D159" s="29">
        <v>936</v>
      </c>
      <c r="E159" s="24">
        <v>756</v>
      </c>
      <c r="F159" s="24">
        <v>697</v>
      </c>
      <c r="G159" s="24">
        <f>ROUND(((K159/31)*25),0)</f>
        <v>755</v>
      </c>
      <c r="H159" s="24">
        <v>598</v>
      </c>
      <c r="I159" s="24">
        <f>ROUND(((K159/31)*6),0)</f>
        <v>181</v>
      </c>
      <c r="J159" s="24">
        <v>134</v>
      </c>
      <c r="K159" s="34">
        <f>D159</f>
        <v>936</v>
      </c>
      <c r="L159" s="9">
        <f>H159+J159</f>
        <v>732</v>
      </c>
      <c r="M159" s="24">
        <v>719</v>
      </c>
      <c r="N159" s="24">
        <v>757</v>
      </c>
      <c r="O159" s="24"/>
      <c r="P159" s="24"/>
      <c r="Q159" s="24"/>
      <c r="R159" s="24"/>
      <c r="S159" s="24"/>
      <c r="T159" s="24"/>
      <c r="U159" s="24"/>
    </row>
    <row r="160" spans="1:23" s="10" customFormat="1" x14ac:dyDescent="0.25">
      <c r="A160" s="8" t="s">
        <v>115</v>
      </c>
      <c r="B160" s="40">
        <f>(D160/31)*6</f>
        <v>6.9677419354838719</v>
      </c>
      <c r="C160" s="24">
        <v>0</v>
      </c>
      <c r="D160" s="40">
        <v>36</v>
      </c>
      <c r="E160" s="24">
        <v>0</v>
      </c>
      <c r="F160" s="24">
        <v>0</v>
      </c>
      <c r="G160" s="24">
        <f>ROUND(((K160/31)*25),0)</f>
        <v>29</v>
      </c>
      <c r="H160" s="24">
        <v>0</v>
      </c>
      <c r="I160" s="24">
        <f>ROUND(((K160/31)*6),0)</f>
        <v>7</v>
      </c>
      <c r="J160" s="24">
        <v>0</v>
      </c>
      <c r="K160" s="34">
        <f>D160</f>
        <v>36</v>
      </c>
      <c r="L160" s="9">
        <f>H160+J160</f>
        <v>0</v>
      </c>
      <c r="M160" s="24">
        <v>0</v>
      </c>
      <c r="N160" s="24">
        <v>0</v>
      </c>
      <c r="O160" s="24"/>
      <c r="P160" s="24"/>
      <c r="Q160" s="24"/>
      <c r="R160" s="24"/>
      <c r="S160" s="24"/>
      <c r="T160" s="24"/>
      <c r="U160" s="24"/>
    </row>
    <row r="161" spans="1:21" s="13" customFormat="1" x14ac:dyDescent="0.25">
      <c r="A161" s="11" t="s">
        <v>10</v>
      </c>
      <c r="B161" s="41">
        <f>SUM(B159:B160)</f>
        <v>188.12903225806454</v>
      </c>
      <c r="C161" s="41">
        <f t="shared" ref="C161:U161" si="42">SUM(C159:C160)</f>
        <v>140</v>
      </c>
      <c r="D161" s="41">
        <f t="shared" si="42"/>
        <v>972</v>
      </c>
      <c r="E161" s="41">
        <f t="shared" si="42"/>
        <v>756</v>
      </c>
      <c r="F161" s="41">
        <f t="shared" si="42"/>
        <v>697</v>
      </c>
      <c r="G161" s="41">
        <f t="shared" si="42"/>
        <v>784</v>
      </c>
      <c r="H161" s="41">
        <f t="shared" si="42"/>
        <v>598</v>
      </c>
      <c r="I161" s="41">
        <f t="shared" si="42"/>
        <v>188</v>
      </c>
      <c r="J161" s="41">
        <f t="shared" si="42"/>
        <v>134</v>
      </c>
      <c r="K161" s="41">
        <f t="shared" si="42"/>
        <v>972</v>
      </c>
      <c r="L161" s="41">
        <f t="shared" si="42"/>
        <v>732</v>
      </c>
      <c r="M161" s="41">
        <f t="shared" si="42"/>
        <v>719</v>
      </c>
      <c r="N161" s="41">
        <f t="shared" si="42"/>
        <v>757</v>
      </c>
      <c r="O161" s="41">
        <f t="shared" si="42"/>
        <v>0</v>
      </c>
      <c r="P161" s="41">
        <f t="shared" si="42"/>
        <v>0</v>
      </c>
      <c r="Q161" s="41">
        <f t="shared" si="42"/>
        <v>0</v>
      </c>
      <c r="R161" s="41">
        <f t="shared" si="42"/>
        <v>0</v>
      </c>
      <c r="S161" s="41">
        <f t="shared" si="42"/>
        <v>0</v>
      </c>
      <c r="T161" s="41">
        <f t="shared" si="42"/>
        <v>0</v>
      </c>
      <c r="U161" s="41">
        <f t="shared" si="42"/>
        <v>0</v>
      </c>
    </row>
    <row r="162" spans="1:21" ht="6.95" customHeight="1" x14ac:dyDescent="0.25">
      <c r="A162" s="31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</row>
    <row r="163" spans="1:21" x14ac:dyDescent="0.25">
      <c r="A163" s="4" t="s">
        <v>116</v>
      </c>
      <c r="B163" s="5" t="str">
        <f>B$4</f>
        <v>Meta Parcial</v>
      </c>
      <c r="C163" s="5" t="str">
        <f t="shared" ref="C163:U163" si="43">C$4</f>
        <v>26-31-jul-24</v>
      </c>
      <c r="D163" s="5" t="str">
        <f t="shared" si="43"/>
        <v>Meta Mensal</v>
      </c>
      <c r="E163" s="5">
        <f t="shared" si="43"/>
        <v>45505</v>
      </c>
      <c r="F163" s="5" t="e">
        <f t="shared" ca="1" si="43"/>
        <v>#NAME?</v>
      </c>
      <c r="G163" s="5" t="str">
        <f t="shared" si="43"/>
        <v>Meta Parcial</v>
      </c>
      <c r="H163" s="5" t="str">
        <f t="shared" si="43"/>
        <v>01-25-Out-24</v>
      </c>
      <c r="I163" s="5" t="str">
        <f t="shared" si="43"/>
        <v>Meta Parcial</v>
      </c>
      <c r="J163" s="5" t="str">
        <f t="shared" si="43"/>
        <v>26-31-Out-24</v>
      </c>
      <c r="K163" s="5" t="str">
        <f t="shared" si="43"/>
        <v>Meta Mensal</v>
      </c>
      <c r="L163" s="5">
        <f>L$4</f>
        <v>45566</v>
      </c>
      <c r="M163" s="5" t="e">
        <f t="shared" ca="1" si="43"/>
        <v>#NAME?</v>
      </c>
      <c r="N163" s="5" t="e">
        <f t="shared" ca="1" si="43"/>
        <v>#NAME?</v>
      </c>
      <c r="O163" s="5" t="e">
        <f t="shared" ca="1" si="43"/>
        <v>#NAME?</v>
      </c>
      <c r="P163" s="5" t="e">
        <f t="shared" ca="1" si="43"/>
        <v>#NAME?</v>
      </c>
      <c r="Q163" s="5" t="e">
        <f t="shared" ca="1" si="43"/>
        <v>#NAME?</v>
      </c>
      <c r="R163" s="5" t="e">
        <f t="shared" ca="1" si="43"/>
        <v>#NAME?</v>
      </c>
      <c r="S163" s="5" t="e">
        <f t="shared" ca="1" si="43"/>
        <v>#NAME?</v>
      </c>
      <c r="T163" s="5" t="e">
        <f t="shared" ca="1" si="43"/>
        <v>#NAME?</v>
      </c>
      <c r="U163" s="5" t="e">
        <f t="shared" ca="1" si="43"/>
        <v>#NAME?</v>
      </c>
    </row>
    <row r="164" spans="1:21" s="10" customFormat="1" x14ac:dyDescent="0.25">
      <c r="A164" s="8" t="s">
        <v>117</v>
      </c>
      <c r="B164" s="29">
        <f>(D164/31)*6</f>
        <v>2322.5806451612907</v>
      </c>
      <c r="C164" s="24">
        <v>2842</v>
      </c>
      <c r="D164" s="29">
        <v>12000</v>
      </c>
      <c r="E164" s="24">
        <v>14061</v>
      </c>
      <c r="F164" s="24">
        <v>7935</v>
      </c>
      <c r="G164" s="24">
        <f>ROUND(((K164/31)*25),0)</f>
        <v>9677</v>
      </c>
      <c r="H164" s="24">
        <v>9290</v>
      </c>
      <c r="I164" s="24">
        <f>ROUND(((K164/31)*6),0)</f>
        <v>2323</v>
      </c>
      <c r="J164" s="24">
        <v>3141</v>
      </c>
      <c r="K164" s="34">
        <f>D164</f>
        <v>12000</v>
      </c>
      <c r="L164" s="9">
        <f>H164+J164</f>
        <v>12431</v>
      </c>
      <c r="M164" s="24">
        <v>11907</v>
      </c>
      <c r="N164" s="24">
        <v>14812</v>
      </c>
      <c r="O164" s="24"/>
      <c r="P164" s="24"/>
      <c r="Q164" s="24"/>
      <c r="R164" s="24"/>
      <c r="S164" s="24"/>
      <c r="T164" s="24"/>
      <c r="U164" s="24"/>
    </row>
    <row r="165" spans="1:21" s="10" customFormat="1" x14ac:dyDescent="0.25">
      <c r="A165" s="8" t="s">
        <v>118</v>
      </c>
      <c r="B165" s="40">
        <f>(D165/31)*6</f>
        <v>2322.5806451612907</v>
      </c>
      <c r="C165" s="24">
        <v>1831</v>
      </c>
      <c r="D165" s="40">
        <v>12000</v>
      </c>
      <c r="E165" s="24">
        <v>9294</v>
      </c>
      <c r="F165" s="24">
        <v>13253</v>
      </c>
      <c r="G165" s="24">
        <f>ROUND(((K165/31)*25),0)</f>
        <v>9677</v>
      </c>
      <c r="H165" s="24">
        <v>9519</v>
      </c>
      <c r="I165" s="24">
        <f>ROUND(((K165/31)*6),0)</f>
        <v>2323</v>
      </c>
      <c r="J165" s="24">
        <v>1499</v>
      </c>
      <c r="K165" s="34">
        <f>D165</f>
        <v>12000</v>
      </c>
      <c r="L165" s="9">
        <f>H165+J165</f>
        <v>11018</v>
      </c>
      <c r="M165" s="24">
        <v>10785</v>
      </c>
      <c r="N165" s="24">
        <v>7261</v>
      </c>
      <c r="O165" s="24"/>
      <c r="P165" s="24"/>
      <c r="Q165" s="24"/>
      <c r="R165" s="24"/>
      <c r="S165" s="24"/>
      <c r="T165" s="24"/>
      <c r="U165" s="24"/>
    </row>
    <row r="166" spans="1:21" s="13" customFormat="1" x14ac:dyDescent="0.25">
      <c r="A166" s="11" t="s">
        <v>10</v>
      </c>
      <c r="B166" s="41">
        <f>SUM(B164:B165)</f>
        <v>4645.1612903225814</v>
      </c>
      <c r="C166" s="41">
        <f t="shared" ref="C166:U166" si="44">SUM(C164:C165)</f>
        <v>4673</v>
      </c>
      <c r="D166" s="41">
        <f t="shared" si="44"/>
        <v>24000</v>
      </c>
      <c r="E166" s="41">
        <f t="shared" si="44"/>
        <v>23355</v>
      </c>
      <c r="F166" s="41">
        <f t="shared" si="44"/>
        <v>21188</v>
      </c>
      <c r="G166" s="41">
        <f t="shared" si="44"/>
        <v>19354</v>
      </c>
      <c r="H166" s="41">
        <f t="shared" si="44"/>
        <v>18809</v>
      </c>
      <c r="I166" s="41">
        <f t="shared" si="44"/>
        <v>4646</v>
      </c>
      <c r="J166" s="41">
        <f t="shared" si="44"/>
        <v>4640</v>
      </c>
      <c r="K166" s="41">
        <f t="shared" si="44"/>
        <v>24000</v>
      </c>
      <c r="L166" s="41">
        <f t="shared" si="44"/>
        <v>23449</v>
      </c>
      <c r="M166" s="41">
        <f t="shared" si="44"/>
        <v>22692</v>
      </c>
      <c r="N166" s="41">
        <f t="shared" si="44"/>
        <v>22073</v>
      </c>
      <c r="O166" s="41">
        <f t="shared" si="44"/>
        <v>0</v>
      </c>
      <c r="P166" s="41">
        <f t="shared" si="44"/>
        <v>0</v>
      </c>
      <c r="Q166" s="41">
        <f t="shared" si="44"/>
        <v>0</v>
      </c>
      <c r="R166" s="41">
        <f t="shared" si="44"/>
        <v>0</v>
      </c>
      <c r="S166" s="41">
        <f t="shared" si="44"/>
        <v>0</v>
      </c>
      <c r="T166" s="41">
        <f t="shared" si="44"/>
        <v>0</v>
      </c>
      <c r="U166" s="41">
        <f t="shared" si="44"/>
        <v>0</v>
      </c>
    </row>
  </sheetData>
  <mergeCells count="12">
    <mergeCell ref="B36:B41"/>
    <mergeCell ref="D36:D41"/>
    <mergeCell ref="G36:G41"/>
    <mergeCell ref="I36:I41"/>
    <mergeCell ref="K36:K41"/>
    <mergeCell ref="A2:U2"/>
    <mergeCell ref="A3:U3"/>
    <mergeCell ref="B10:B32"/>
    <mergeCell ref="D10:D32"/>
    <mergeCell ref="G10:G32"/>
    <mergeCell ref="I10:I32"/>
    <mergeCell ref="K10:K3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0" firstPageNumber="0" fitToWidth="0" fitToHeight="0" orientation="portrait" horizontalDpi="300" verticalDpi="300" r:id="rId1"/>
  <headerFooter>
    <oddHeader>&amp;C&amp;A</oddHeader>
    <oddFooter>&amp;C
Diretoria Geral - Policlínica de Posse&amp;RPágina &amp;P de &amp;N</oddFooter>
  </headerFooter>
  <rowBreaks count="3" manualBreakCount="3">
    <brk id="48" max="20" man="1"/>
    <brk id="100" max="20" man="1"/>
    <brk id="154" max="2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45357-4D6E-4096-93F9-1AF5EAFFFB44}">
  <sheetPr>
    <tabColor theme="7" tint="-0.499984740745262"/>
    <pageSetUpPr fitToPage="1"/>
  </sheetPr>
  <dimension ref="A1:IV22"/>
  <sheetViews>
    <sheetView showGridLines="0" view="pageBreakPreview" zoomScaleNormal="100" zoomScaleSheetLayoutView="100" workbookViewId="0">
      <pane xSplit="1" ySplit="4" topLeftCell="N16" activePane="bottomRight" state="frozen"/>
      <selection pane="topRight" activeCell="K164" sqref="K164"/>
      <selection pane="bottomLeft" activeCell="K164" sqref="K164"/>
      <selection pane="bottomRight" activeCell="W23" sqref="W23"/>
    </sheetView>
  </sheetViews>
  <sheetFormatPr defaultColWidth="8.7109375" defaultRowHeight="12.75" x14ac:dyDescent="0.25"/>
  <cols>
    <col min="1" max="1" width="55" style="45" customWidth="1"/>
    <col min="2" max="2" width="20.7109375" style="45" hidden="1" customWidth="1"/>
    <col min="3" max="3" width="14.28515625" style="45" hidden="1" customWidth="1"/>
    <col min="4" max="10" width="20.7109375" style="45" hidden="1" customWidth="1"/>
    <col min="11" max="11" width="20.7109375" style="45" customWidth="1"/>
    <col min="12" max="13" width="20.7109375" style="45" hidden="1" customWidth="1"/>
    <col min="14" max="14" width="20.7109375" style="45" customWidth="1"/>
    <col min="15" max="21" width="20.7109375" style="45" hidden="1" customWidth="1"/>
    <col min="22" max="16384" width="8.7109375" style="45"/>
  </cols>
  <sheetData>
    <row r="1" spans="1:256" s="44" customFormat="1" ht="62.25" x14ac:dyDescent="0.8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  <c r="IF1" s="43"/>
      <c r="IG1" s="43"/>
      <c r="IH1" s="43"/>
      <c r="II1" s="43"/>
      <c r="IJ1" s="43"/>
      <c r="IK1" s="43"/>
      <c r="IL1" s="43"/>
      <c r="IM1" s="43"/>
      <c r="IN1" s="43"/>
      <c r="IO1" s="43"/>
      <c r="IP1" s="43"/>
      <c r="IQ1" s="43"/>
      <c r="IR1" s="43"/>
      <c r="IS1" s="43"/>
      <c r="IT1" s="43"/>
      <c r="IU1" s="43"/>
      <c r="IV1" s="43"/>
    </row>
    <row r="2" spans="1:256" ht="15" x14ac:dyDescent="0.25">
      <c r="A2" s="95" t="s">
        <v>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</row>
    <row r="3" spans="1:256" x14ac:dyDescent="0.25">
      <c r="A3" s="96" t="s">
        <v>119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</row>
    <row r="4" spans="1:256" s="49" customFormat="1" x14ac:dyDescent="0.2">
      <c r="A4" s="46" t="s">
        <v>120</v>
      </c>
      <c r="B4" s="47" t="str">
        <f>Produção!D4</f>
        <v>Meta Mensal</v>
      </c>
      <c r="C4" s="47" t="str">
        <f>Produção!C9</f>
        <v>26-31-jul-24</v>
      </c>
      <c r="D4" s="47" t="s">
        <v>5</v>
      </c>
      <c r="E4" s="47">
        <f>Produção!E4</f>
        <v>45505</v>
      </c>
      <c r="F4" s="47" t="e">
        <f ca="1">Produção!F4</f>
        <v>#NAME?</v>
      </c>
      <c r="G4" s="47" t="str">
        <f>Produção!G4</f>
        <v>Meta Parcial</v>
      </c>
      <c r="H4" s="47" t="str">
        <f>Produção!H4</f>
        <v>01-25-Out-24</v>
      </c>
      <c r="I4" s="47" t="str">
        <f>Produção!I4</f>
        <v>Meta Parcial</v>
      </c>
      <c r="J4" s="47" t="str">
        <f>Produção!J4</f>
        <v>26-31-Out-24</v>
      </c>
      <c r="K4" s="47" t="str">
        <f>Produção!K4</f>
        <v>Meta Mensal</v>
      </c>
      <c r="L4" s="47">
        <f>Produção!L4</f>
        <v>45566</v>
      </c>
      <c r="M4" s="47" t="e">
        <f ca="1">Produção!M4</f>
        <v>#NAME?</v>
      </c>
      <c r="N4" s="47" t="e">
        <f ca="1">Produção!N4</f>
        <v>#NAME?</v>
      </c>
      <c r="O4" s="47" t="e">
        <f ca="1">Produção!O4</f>
        <v>#NAME?</v>
      </c>
      <c r="P4" s="47" t="e">
        <f ca="1">Produção!P4</f>
        <v>#NAME?</v>
      </c>
      <c r="Q4" s="47" t="e">
        <f ca="1">Produção!Q4</f>
        <v>#NAME?</v>
      </c>
      <c r="R4" s="47" t="e">
        <f ca="1">Produção!R4</f>
        <v>#NAME?</v>
      </c>
      <c r="S4" s="47" t="e">
        <f ca="1">Produção!S4</f>
        <v>#NAME?</v>
      </c>
      <c r="T4" s="47" t="e">
        <f ca="1">Produção!T4</f>
        <v>#NAME?</v>
      </c>
      <c r="U4" s="47" t="e">
        <f ca="1">Produção!U4</f>
        <v>#NAME?</v>
      </c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  <c r="IM4" s="48"/>
      <c r="IN4" s="48"/>
      <c r="IO4" s="48"/>
      <c r="IP4" s="48"/>
      <c r="IQ4" s="48"/>
      <c r="IR4" s="48"/>
      <c r="IS4" s="48"/>
      <c r="IT4" s="48"/>
      <c r="IU4" s="48"/>
      <c r="IV4" s="48"/>
    </row>
    <row r="5" spans="1:256" s="53" customFormat="1" x14ac:dyDescent="0.25">
      <c r="A5" s="50" t="s">
        <v>121</v>
      </c>
      <c r="B5" s="51">
        <v>1</v>
      </c>
      <c r="C5" s="52">
        <f>IFERROR(ROUND((C6/C7),4),0)</f>
        <v>0.9264</v>
      </c>
      <c r="D5" s="51">
        <v>1</v>
      </c>
      <c r="E5" s="52">
        <f>IFERROR(ROUND((E6/E7),4),0)</f>
        <v>1.0222</v>
      </c>
      <c r="F5" s="52">
        <f>IFERROR(ROUND((F6/F7),4),0)</f>
        <v>1.3539000000000001</v>
      </c>
      <c r="G5" s="52">
        <f>B5</f>
        <v>1</v>
      </c>
      <c r="H5" s="52">
        <f t="shared" ref="H5:U5" si="0">IFERROR(ROUND((H6/H7),4),0)</f>
        <v>1.3989</v>
      </c>
      <c r="I5" s="52">
        <f>B5</f>
        <v>1</v>
      </c>
      <c r="J5" s="52">
        <f t="shared" si="0"/>
        <v>1.1796</v>
      </c>
      <c r="K5" s="52">
        <f>B5</f>
        <v>1</v>
      </c>
      <c r="L5" s="52">
        <f t="shared" si="0"/>
        <v>1.3565</v>
      </c>
      <c r="M5" s="52">
        <f t="shared" si="0"/>
        <v>1.3225</v>
      </c>
      <c r="N5" s="52">
        <f t="shared" si="0"/>
        <v>1.3545</v>
      </c>
      <c r="O5" s="52">
        <f t="shared" si="0"/>
        <v>0</v>
      </c>
      <c r="P5" s="52">
        <f t="shared" si="0"/>
        <v>0</v>
      </c>
      <c r="Q5" s="52">
        <f t="shared" si="0"/>
        <v>0</v>
      </c>
      <c r="R5" s="52">
        <f t="shared" si="0"/>
        <v>0</v>
      </c>
      <c r="S5" s="52">
        <f t="shared" si="0"/>
        <v>0</v>
      </c>
      <c r="T5" s="52">
        <f t="shared" si="0"/>
        <v>0</v>
      </c>
      <c r="U5" s="52">
        <f t="shared" si="0"/>
        <v>0</v>
      </c>
    </row>
    <row r="6" spans="1:256" s="58" customFormat="1" x14ac:dyDescent="0.2">
      <c r="A6" s="54" t="s">
        <v>122</v>
      </c>
      <c r="B6" s="55"/>
      <c r="C6" s="24">
        <v>1341</v>
      </c>
      <c r="D6" s="55"/>
      <c r="E6" s="24">
        <v>7645</v>
      </c>
      <c r="F6" s="24">
        <v>10126</v>
      </c>
      <c r="G6" s="24"/>
      <c r="H6" s="56">
        <v>8437</v>
      </c>
      <c r="I6" s="24"/>
      <c r="J6" s="56">
        <v>1708</v>
      </c>
      <c r="K6" s="24"/>
      <c r="L6" s="24">
        <f>J6+H6</f>
        <v>10145</v>
      </c>
      <c r="M6" s="24">
        <v>9891</v>
      </c>
      <c r="N6" s="24">
        <v>10130</v>
      </c>
      <c r="O6" s="24"/>
      <c r="P6" s="24"/>
      <c r="Q6" s="24"/>
      <c r="R6" s="24"/>
      <c r="S6" s="24"/>
      <c r="T6" s="24"/>
      <c r="U6" s="24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  <c r="BG6" s="57"/>
      <c r="BH6" s="57"/>
      <c r="BI6" s="57"/>
      <c r="BJ6" s="57"/>
      <c r="BK6" s="57"/>
      <c r="BL6" s="57"/>
      <c r="BM6" s="57"/>
      <c r="BN6" s="57"/>
      <c r="BO6" s="57"/>
      <c r="BP6" s="57"/>
      <c r="BQ6" s="57"/>
      <c r="BR6" s="57"/>
      <c r="BS6" s="57"/>
      <c r="BT6" s="57"/>
      <c r="BU6" s="57"/>
      <c r="BV6" s="57"/>
      <c r="BW6" s="57"/>
      <c r="BX6" s="57"/>
      <c r="BY6" s="57"/>
      <c r="BZ6" s="57"/>
      <c r="CA6" s="57"/>
      <c r="CB6" s="57"/>
      <c r="CC6" s="57"/>
      <c r="CD6" s="57"/>
      <c r="CE6" s="57"/>
      <c r="CF6" s="57"/>
      <c r="CG6" s="57"/>
      <c r="CH6" s="57"/>
      <c r="CI6" s="57"/>
      <c r="CJ6" s="57"/>
      <c r="CK6" s="57"/>
      <c r="CL6" s="57"/>
      <c r="CM6" s="57"/>
      <c r="CN6" s="57"/>
      <c r="CO6" s="57"/>
      <c r="CP6" s="57"/>
      <c r="CQ6" s="57"/>
      <c r="CR6" s="57"/>
      <c r="CS6" s="57"/>
      <c r="CT6" s="57"/>
      <c r="CU6" s="57"/>
      <c r="CV6" s="57"/>
      <c r="CW6" s="57"/>
      <c r="CX6" s="57"/>
      <c r="CY6" s="57"/>
      <c r="CZ6" s="57"/>
      <c r="DA6" s="57"/>
      <c r="DB6" s="57"/>
      <c r="DC6" s="57"/>
      <c r="DD6" s="57"/>
      <c r="DE6" s="57"/>
      <c r="DF6" s="57"/>
      <c r="DG6" s="57"/>
      <c r="DH6" s="57"/>
      <c r="DI6" s="57"/>
      <c r="DJ6" s="57"/>
      <c r="DK6" s="57"/>
      <c r="DL6" s="57"/>
      <c r="DM6" s="57"/>
      <c r="DN6" s="57"/>
      <c r="DO6" s="57"/>
      <c r="DP6" s="57"/>
      <c r="DQ6" s="57"/>
      <c r="DR6" s="57"/>
      <c r="DS6" s="57"/>
      <c r="DT6" s="57"/>
      <c r="DU6" s="57"/>
      <c r="DV6" s="57"/>
      <c r="DW6" s="57"/>
      <c r="DX6" s="57"/>
      <c r="DY6" s="57"/>
      <c r="DZ6" s="57"/>
      <c r="EA6" s="57"/>
      <c r="EB6" s="57"/>
      <c r="EC6" s="57"/>
      <c r="ED6" s="57"/>
      <c r="EE6" s="57"/>
      <c r="EF6" s="57"/>
      <c r="EG6" s="57"/>
      <c r="EH6" s="57"/>
      <c r="EI6" s="57"/>
      <c r="EJ6" s="57"/>
      <c r="EK6" s="57"/>
      <c r="EL6" s="57"/>
      <c r="EM6" s="57"/>
      <c r="EN6" s="57"/>
      <c r="EO6" s="57"/>
      <c r="EP6" s="57"/>
      <c r="EQ6" s="57"/>
      <c r="ER6" s="57"/>
      <c r="ES6" s="57"/>
      <c r="ET6" s="57"/>
      <c r="EU6" s="57"/>
      <c r="EV6" s="57"/>
      <c r="EW6" s="57"/>
      <c r="EX6" s="57"/>
      <c r="EY6" s="57"/>
      <c r="EZ6" s="57"/>
      <c r="FA6" s="57"/>
      <c r="FB6" s="57"/>
      <c r="FC6" s="57"/>
      <c r="FD6" s="57"/>
      <c r="FE6" s="57"/>
      <c r="FF6" s="57"/>
      <c r="FG6" s="57"/>
      <c r="FH6" s="57"/>
      <c r="FI6" s="57"/>
      <c r="FJ6" s="57"/>
      <c r="FK6" s="57"/>
      <c r="FL6" s="57"/>
      <c r="FM6" s="57"/>
      <c r="FN6" s="57"/>
      <c r="FO6" s="57"/>
      <c r="FP6" s="57"/>
      <c r="FQ6" s="57"/>
      <c r="FR6" s="57"/>
      <c r="FS6" s="57"/>
      <c r="FT6" s="57"/>
      <c r="FU6" s="57"/>
      <c r="FV6" s="57"/>
      <c r="FW6" s="57"/>
      <c r="FX6" s="57"/>
      <c r="FY6" s="57"/>
      <c r="FZ6" s="57"/>
      <c r="GA6" s="57"/>
      <c r="GB6" s="57"/>
      <c r="GC6" s="57"/>
      <c r="GD6" s="57"/>
      <c r="GE6" s="57"/>
      <c r="GF6" s="57"/>
      <c r="GG6" s="57"/>
      <c r="GH6" s="57"/>
      <c r="GI6" s="57"/>
      <c r="GJ6" s="57"/>
      <c r="GK6" s="57"/>
      <c r="GL6" s="57"/>
      <c r="GM6" s="57"/>
      <c r="GN6" s="57"/>
      <c r="GO6" s="57"/>
      <c r="GP6" s="57"/>
      <c r="GQ6" s="57"/>
      <c r="GR6" s="57"/>
      <c r="GS6" s="57"/>
      <c r="GT6" s="57"/>
      <c r="GU6" s="57"/>
      <c r="GV6" s="57"/>
      <c r="GW6" s="57"/>
      <c r="GX6" s="57"/>
      <c r="GY6" s="57"/>
      <c r="GZ6" s="57"/>
      <c r="HA6" s="57"/>
      <c r="HB6" s="57"/>
      <c r="HC6" s="57"/>
      <c r="HD6" s="57"/>
      <c r="HE6" s="57"/>
      <c r="HF6" s="57"/>
      <c r="HG6" s="57"/>
      <c r="HH6" s="57"/>
      <c r="HI6" s="57"/>
      <c r="HJ6" s="57"/>
      <c r="HK6" s="57"/>
      <c r="HL6" s="57"/>
      <c r="HM6" s="57"/>
      <c r="HN6" s="57"/>
      <c r="HO6" s="57"/>
      <c r="HP6" s="57"/>
      <c r="HQ6" s="57"/>
      <c r="HR6" s="57"/>
      <c r="HS6" s="57"/>
      <c r="HT6" s="57"/>
      <c r="HU6" s="57"/>
      <c r="HV6" s="57"/>
      <c r="HW6" s="57"/>
      <c r="HX6" s="57"/>
      <c r="HY6" s="57"/>
      <c r="HZ6" s="57"/>
      <c r="IA6" s="57"/>
      <c r="IB6" s="57"/>
      <c r="IC6" s="57"/>
      <c r="ID6" s="57"/>
      <c r="IE6" s="57"/>
      <c r="IF6" s="57"/>
      <c r="IG6" s="57"/>
      <c r="IH6" s="57"/>
      <c r="II6" s="57"/>
      <c r="IJ6" s="57"/>
      <c r="IK6" s="57"/>
      <c r="IL6" s="57"/>
      <c r="IM6" s="57"/>
      <c r="IN6" s="57"/>
      <c r="IO6" s="57"/>
      <c r="IP6" s="57"/>
      <c r="IQ6" s="57"/>
      <c r="IR6" s="57"/>
      <c r="IS6" s="57"/>
      <c r="IT6" s="57"/>
      <c r="IU6" s="57"/>
      <c r="IV6" s="57"/>
    </row>
    <row r="7" spans="1:256" s="58" customFormat="1" x14ac:dyDescent="0.2">
      <c r="A7" s="54" t="s">
        <v>123</v>
      </c>
      <c r="B7" s="55"/>
      <c r="C7" s="24">
        <f>Produção!$B$5+Produção!$B$6</f>
        <v>1447.5483870967741</v>
      </c>
      <c r="D7" s="55"/>
      <c r="E7" s="24">
        <f>Produção!$D$5+Produção!$D$6</f>
        <v>7479</v>
      </c>
      <c r="F7" s="24">
        <f>Produção!$D$5+Produção!$D$6</f>
        <v>7479</v>
      </c>
      <c r="G7" s="24"/>
      <c r="H7" s="24">
        <f>Produção!$G$5+Produção!$G$6</f>
        <v>6031</v>
      </c>
      <c r="I7" s="24"/>
      <c r="J7" s="24">
        <f>Produção!$I$5+Produção!$I$6</f>
        <v>1448</v>
      </c>
      <c r="K7" s="24"/>
      <c r="L7" s="24">
        <f>Produção!$D$5+Produção!$D$6</f>
        <v>7479</v>
      </c>
      <c r="M7" s="24">
        <f>Produção!$D$5+Produção!$D$6</f>
        <v>7479</v>
      </c>
      <c r="N7" s="24">
        <f>Produção!$D$5+Produção!$D$6</f>
        <v>7479</v>
      </c>
      <c r="O7" s="24">
        <f>Produção!$D$5+Produção!$D$6</f>
        <v>7479</v>
      </c>
      <c r="P7" s="24">
        <f>Produção!$D$5+Produção!$D$6</f>
        <v>7479</v>
      </c>
      <c r="Q7" s="24">
        <f>Produção!$D$5+Produção!$D$6</f>
        <v>7479</v>
      </c>
      <c r="R7" s="24">
        <f>Produção!$D$5+Produção!$D$6</f>
        <v>7479</v>
      </c>
      <c r="S7" s="24">
        <f>Produção!$D$5+Produção!$D$6</f>
        <v>7479</v>
      </c>
      <c r="T7" s="24">
        <f>Produção!$D$5+Produção!$D$6</f>
        <v>7479</v>
      </c>
      <c r="U7" s="24">
        <f>Produção!$D$5+Produção!$D$6</f>
        <v>7479</v>
      </c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  <c r="CC7" s="57"/>
      <c r="CD7" s="57"/>
      <c r="CE7" s="57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  <c r="DA7" s="57"/>
      <c r="DB7" s="57"/>
      <c r="DC7" s="57"/>
      <c r="DD7" s="57"/>
      <c r="DE7" s="57"/>
      <c r="DF7" s="57"/>
      <c r="DG7" s="57"/>
      <c r="DH7" s="57"/>
      <c r="DI7" s="57"/>
      <c r="DJ7" s="57"/>
      <c r="DK7" s="57"/>
      <c r="DL7" s="57"/>
      <c r="DM7" s="57"/>
      <c r="DN7" s="57"/>
      <c r="DO7" s="57"/>
      <c r="DP7" s="57"/>
      <c r="DQ7" s="57"/>
      <c r="DR7" s="57"/>
      <c r="DS7" s="57"/>
      <c r="DT7" s="57"/>
      <c r="DU7" s="57"/>
      <c r="DV7" s="57"/>
      <c r="DW7" s="57"/>
      <c r="DX7" s="57"/>
      <c r="DY7" s="57"/>
      <c r="DZ7" s="57"/>
      <c r="EA7" s="57"/>
      <c r="EB7" s="57"/>
      <c r="EC7" s="57"/>
      <c r="ED7" s="57"/>
      <c r="EE7" s="57"/>
      <c r="EF7" s="57"/>
      <c r="EG7" s="57"/>
      <c r="EH7" s="57"/>
      <c r="EI7" s="57"/>
      <c r="EJ7" s="57"/>
      <c r="EK7" s="57"/>
      <c r="EL7" s="57"/>
      <c r="EM7" s="57"/>
      <c r="EN7" s="57"/>
      <c r="EO7" s="57"/>
      <c r="EP7" s="57"/>
      <c r="EQ7" s="57"/>
      <c r="ER7" s="57"/>
      <c r="ES7" s="57"/>
      <c r="ET7" s="57"/>
      <c r="EU7" s="57"/>
      <c r="EV7" s="57"/>
      <c r="EW7" s="57"/>
      <c r="EX7" s="57"/>
      <c r="EY7" s="57"/>
      <c r="EZ7" s="57"/>
      <c r="FA7" s="57"/>
      <c r="FB7" s="57"/>
      <c r="FC7" s="57"/>
      <c r="FD7" s="57"/>
      <c r="FE7" s="57"/>
      <c r="FF7" s="57"/>
      <c r="FG7" s="57"/>
      <c r="FH7" s="57"/>
      <c r="FI7" s="57"/>
      <c r="FJ7" s="57"/>
      <c r="FK7" s="57"/>
      <c r="FL7" s="57"/>
      <c r="FM7" s="57"/>
      <c r="FN7" s="57"/>
      <c r="FO7" s="57"/>
      <c r="FP7" s="57"/>
      <c r="FQ7" s="57"/>
      <c r="FR7" s="57"/>
      <c r="FS7" s="57"/>
      <c r="FT7" s="57"/>
      <c r="FU7" s="57"/>
      <c r="FV7" s="57"/>
      <c r="FW7" s="57"/>
      <c r="FX7" s="57"/>
      <c r="FY7" s="57"/>
      <c r="FZ7" s="57"/>
      <c r="GA7" s="57"/>
      <c r="GB7" s="57"/>
      <c r="GC7" s="57"/>
      <c r="GD7" s="57"/>
      <c r="GE7" s="57"/>
      <c r="GF7" s="57"/>
      <c r="GG7" s="57"/>
      <c r="GH7" s="57"/>
      <c r="GI7" s="57"/>
      <c r="GJ7" s="57"/>
      <c r="GK7" s="57"/>
      <c r="GL7" s="57"/>
      <c r="GM7" s="57"/>
      <c r="GN7" s="57"/>
      <c r="GO7" s="57"/>
      <c r="GP7" s="57"/>
      <c r="GQ7" s="57"/>
      <c r="GR7" s="57"/>
      <c r="GS7" s="57"/>
      <c r="GT7" s="57"/>
      <c r="GU7" s="57"/>
      <c r="GV7" s="57"/>
      <c r="GW7" s="57"/>
      <c r="GX7" s="57"/>
      <c r="GY7" s="57"/>
      <c r="GZ7" s="57"/>
      <c r="HA7" s="57"/>
      <c r="HB7" s="57"/>
      <c r="HC7" s="57"/>
      <c r="HD7" s="57"/>
      <c r="HE7" s="57"/>
      <c r="HF7" s="57"/>
      <c r="HG7" s="57"/>
      <c r="HH7" s="57"/>
      <c r="HI7" s="57"/>
      <c r="HJ7" s="57"/>
      <c r="HK7" s="57"/>
      <c r="HL7" s="57"/>
      <c r="HM7" s="57"/>
      <c r="HN7" s="57"/>
      <c r="HO7" s="57"/>
      <c r="HP7" s="57"/>
      <c r="HQ7" s="57"/>
      <c r="HR7" s="57"/>
      <c r="HS7" s="57"/>
      <c r="HT7" s="57"/>
      <c r="HU7" s="57"/>
      <c r="HV7" s="57"/>
      <c r="HW7" s="57"/>
      <c r="HX7" s="57"/>
      <c r="HY7" s="57"/>
      <c r="HZ7" s="57"/>
      <c r="IA7" s="57"/>
      <c r="IB7" s="57"/>
      <c r="IC7" s="57"/>
      <c r="ID7" s="57"/>
      <c r="IE7" s="57"/>
      <c r="IF7" s="57"/>
      <c r="IG7" s="57"/>
      <c r="IH7" s="57"/>
      <c r="II7" s="57"/>
      <c r="IJ7" s="57"/>
      <c r="IK7" s="57"/>
      <c r="IL7" s="57"/>
      <c r="IM7" s="57"/>
      <c r="IN7" s="57"/>
      <c r="IO7" s="57"/>
      <c r="IP7" s="57"/>
      <c r="IQ7" s="57"/>
      <c r="IR7" s="57"/>
      <c r="IS7" s="57"/>
      <c r="IT7" s="57"/>
      <c r="IU7" s="57"/>
      <c r="IV7" s="57"/>
    </row>
    <row r="8" spans="1:256" s="53" customFormat="1" x14ac:dyDescent="0.25">
      <c r="A8" s="50" t="s">
        <v>124</v>
      </c>
      <c r="B8" s="51">
        <v>1</v>
      </c>
      <c r="C8" s="52">
        <f>IFERROR(ROUND((C9/C10),4),0)</f>
        <v>0.57479999999999998</v>
      </c>
      <c r="D8" s="51">
        <v>1</v>
      </c>
      <c r="E8" s="52">
        <f>IFERROR(ROUND((E9/E10),4),0)</f>
        <v>1.1100000000000001</v>
      </c>
      <c r="F8" s="52">
        <f>IFERROR(ROUND((F9/F10),4),0)</f>
        <v>1.1841999999999999</v>
      </c>
      <c r="G8" s="52">
        <f>B8</f>
        <v>1</v>
      </c>
      <c r="H8" s="52">
        <f t="shared" ref="H8:U8" si="1">IFERROR(ROUND((H9/H10),4),0)</f>
        <v>1.1893</v>
      </c>
      <c r="I8" s="52">
        <f>B8</f>
        <v>1</v>
      </c>
      <c r="J8" s="52">
        <f t="shared" si="1"/>
        <v>0.8972</v>
      </c>
      <c r="K8" s="52">
        <f>B8</f>
        <v>1</v>
      </c>
      <c r="L8" s="52">
        <f t="shared" si="1"/>
        <v>1.1325000000000001</v>
      </c>
      <c r="M8" s="52">
        <f t="shared" si="1"/>
        <v>1.1121000000000001</v>
      </c>
      <c r="N8" s="52">
        <f t="shared" si="1"/>
        <v>1.1133</v>
      </c>
      <c r="O8" s="52">
        <f t="shared" si="1"/>
        <v>0</v>
      </c>
      <c r="P8" s="52">
        <f t="shared" si="1"/>
        <v>0</v>
      </c>
      <c r="Q8" s="52">
        <f t="shared" si="1"/>
        <v>0</v>
      </c>
      <c r="R8" s="52">
        <f t="shared" si="1"/>
        <v>0</v>
      </c>
      <c r="S8" s="52">
        <f t="shared" si="1"/>
        <v>0</v>
      </c>
      <c r="T8" s="52">
        <f t="shared" si="1"/>
        <v>0</v>
      </c>
      <c r="U8" s="52">
        <f t="shared" si="1"/>
        <v>0</v>
      </c>
    </row>
    <row r="9" spans="1:256" s="58" customFormat="1" x14ac:dyDescent="0.2">
      <c r="A9" s="54" t="s">
        <v>125</v>
      </c>
      <c r="B9" s="55"/>
      <c r="C9" s="24">
        <v>267</v>
      </c>
      <c r="D9" s="55"/>
      <c r="E9" s="24">
        <v>2664</v>
      </c>
      <c r="F9" s="24">
        <v>2842</v>
      </c>
      <c r="G9" s="24"/>
      <c r="H9" s="56">
        <v>2299</v>
      </c>
      <c r="I9" s="24"/>
      <c r="J9" s="56">
        <v>419</v>
      </c>
      <c r="K9" s="24"/>
      <c r="L9" s="24">
        <f>J9+H9</f>
        <v>2718</v>
      </c>
      <c r="M9" s="24">
        <v>2669</v>
      </c>
      <c r="N9" s="24">
        <v>2672</v>
      </c>
      <c r="O9" s="24"/>
      <c r="P9" s="24"/>
      <c r="Q9" s="24"/>
      <c r="R9" s="24"/>
      <c r="S9" s="24"/>
      <c r="T9" s="24"/>
      <c r="U9" s="24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  <c r="AW9" s="57"/>
      <c r="AX9" s="57"/>
      <c r="AY9" s="57"/>
      <c r="AZ9" s="57"/>
      <c r="BA9" s="57"/>
      <c r="BB9" s="57"/>
      <c r="BC9" s="57"/>
      <c r="BD9" s="57"/>
      <c r="BE9" s="57"/>
      <c r="BF9" s="57"/>
      <c r="BG9" s="57"/>
      <c r="BH9" s="57"/>
      <c r="BI9" s="57"/>
      <c r="BJ9" s="57"/>
      <c r="BK9" s="57"/>
      <c r="BL9" s="57"/>
      <c r="BM9" s="57"/>
      <c r="BN9" s="57"/>
      <c r="BO9" s="57"/>
      <c r="BP9" s="57"/>
      <c r="BQ9" s="57"/>
      <c r="BR9" s="57"/>
      <c r="BS9" s="57"/>
      <c r="BT9" s="57"/>
      <c r="BU9" s="57"/>
      <c r="BV9" s="57"/>
      <c r="BW9" s="57"/>
      <c r="BX9" s="57"/>
      <c r="BY9" s="57"/>
      <c r="BZ9" s="57"/>
      <c r="CA9" s="57"/>
      <c r="CB9" s="57"/>
      <c r="CC9" s="57"/>
      <c r="CD9" s="57"/>
      <c r="CE9" s="57"/>
      <c r="CF9" s="57"/>
      <c r="CG9" s="57"/>
      <c r="CH9" s="57"/>
      <c r="CI9" s="57"/>
      <c r="CJ9" s="57"/>
      <c r="CK9" s="57"/>
      <c r="CL9" s="57"/>
      <c r="CM9" s="57"/>
      <c r="CN9" s="57"/>
      <c r="CO9" s="57"/>
      <c r="CP9" s="57"/>
      <c r="CQ9" s="57"/>
      <c r="CR9" s="57"/>
      <c r="CS9" s="57"/>
      <c r="CT9" s="57"/>
      <c r="CU9" s="57"/>
      <c r="CV9" s="57"/>
      <c r="CW9" s="57"/>
      <c r="CX9" s="57"/>
      <c r="CY9" s="57"/>
      <c r="CZ9" s="57"/>
      <c r="DA9" s="57"/>
      <c r="DB9" s="57"/>
      <c r="DC9" s="57"/>
      <c r="DD9" s="57"/>
      <c r="DE9" s="57"/>
      <c r="DF9" s="57"/>
      <c r="DG9" s="57"/>
      <c r="DH9" s="57"/>
      <c r="DI9" s="57"/>
      <c r="DJ9" s="57"/>
      <c r="DK9" s="57"/>
      <c r="DL9" s="57"/>
      <c r="DM9" s="57"/>
      <c r="DN9" s="57"/>
      <c r="DO9" s="57"/>
      <c r="DP9" s="57"/>
      <c r="DQ9" s="57"/>
      <c r="DR9" s="57"/>
      <c r="DS9" s="57"/>
      <c r="DT9" s="57"/>
      <c r="DU9" s="57"/>
      <c r="DV9" s="57"/>
      <c r="DW9" s="57"/>
      <c r="DX9" s="57"/>
      <c r="DY9" s="57"/>
      <c r="DZ9" s="57"/>
      <c r="EA9" s="57"/>
      <c r="EB9" s="57"/>
      <c r="EC9" s="57"/>
      <c r="ED9" s="57"/>
      <c r="EE9" s="57"/>
      <c r="EF9" s="57"/>
      <c r="EG9" s="57"/>
      <c r="EH9" s="57"/>
      <c r="EI9" s="57"/>
      <c r="EJ9" s="57"/>
      <c r="EK9" s="57"/>
      <c r="EL9" s="57"/>
      <c r="EM9" s="57"/>
      <c r="EN9" s="57"/>
      <c r="EO9" s="57"/>
      <c r="EP9" s="57"/>
      <c r="EQ9" s="57"/>
      <c r="ER9" s="57"/>
      <c r="ES9" s="57"/>
      <c r="ET9" s="57"/>
      <c r="EU9" s="57"/>
      <c r="EV9" s="57"/>
      <c r="EW9" s="57"/>
      <c r="EX9" s="57"/>
      <c r="EY9" s="57"/>
      <c r="EZ9" s="57"/>
      <c r="FA9" s="57"/>
      <c r="FB9" s="57"/>
      <c r="FC9" s="57"/>
      <c r="FD9" s="57"/>
      <c r="FE9" s="57"/>
      <c r="FF9" s="57"/>
      <c r="FG9" s="57"/>
      <c r="FH9" s="57"/>
      <c r="FI9" s="57"/>
      <c r="FJ9" s="57"/>
      <c r="FK9" s="57"/>
      <c r="FL9" s="57"/>
      <c r="FM9" s="57"/>
      <c r="FN9" s="57"/>
      <c r="FO9" s="57"/>
      <c r="FP9" s="57"/>
      <c r="FQ9" s="57"/>
      <c r="FR9" s="57"/>
      <c r="FS9" s="57"/>
      <c r="FT9" s="57"/>
      <c r="FU9" s="57"/>
      <c r="FV9" s="57"/>
      <c r="FW9" s="57"/>
      <c r="FX9" s="57"/>
      <c r="FY9" s="57"/>
      <c r="FZ9" s="57"/>
      <c r="GA9" s="57"/>
      <c r="GB9" s="57"/>
      <c r="GC9" s="57"/>
      <c r="GD9" s="57"/>
      <c r="GE9" s="57"/>
      <c r="GF9" s="57"/>
      <c r="GG9" s="57"/>
      <c r="GH9" s="57"/>
      <c r="GI9" s="57"/>
      <c r="GJ9" s="57"/>
      <c r="GK9" s="57"/>
      <c r="GL9" s="57"/>
      <c r="GM9" s="57"/>
      <c r="GN9" s="57"/>
      <c r="GO9" s="57"/>
      <c r="GP9" s="57"/>
      <c r="GQ9" s="57"/>
      <c r="GR9" s="57"/>
      <c r="GS9" s="57"/>
      <c r="GT9" s="57"/>
      <c r="GU9" s="57"/>
      <c r="GV9" s="57"/>
      <c r="GW9" s="57"/>
      <c r="GX9" s="57"/>
      <c r="GY9" s="57"/>
      <c r="GZ9" s="57"/>
      <c r="HA9" s="57"/>
      <c r="HB9" s="57"/>
      <c r="HC9" s="57"/>
      <c r="HD9" s="57"/>
      <c r="HE9" s="57"/>
      <c r="HF9" s="57"/>
      <c r="HG9" s="57"/>
      <c r="HH9" s="57"/>
      <c r="HI9" s="57"/>
      <c r="HJ9" s="57"/>
      <c r="HK9" s="57"/>
      <c r="HL9" s="57"/>
      <c r="HM9" s="57"/>
      <c r="HN9" s="57"/>
      <c r="HO9" s="57"/>
      <c r="HP9" s="57"/>
      <c r="HQ9" s="57"/>
      <c r="HR9" s="57"/>
      <c r="HS9" s="57"/>
      <c r="HT9" s="57"/>
      <c r="HU9" s="57"/>
      <c r="HV9" s="57"/>
      <c r="HW9" s="57"/>
      <c r="HX9" s="57"/>
      <c r="HY9" s="57"/>
      <c r="HZ9" s="57"/>
      <c r="IA9" s="57"/>
      <c r="IB9" s="57"/>
      <c r="IC9" s="57"/>
      <c r="ID9" s="57"/>
      <c r="IE9" s="57"/>
      <c r="IF9" s="57"/>
      <c r="IG9" s="57"/>
      <c r="IH9" s="57"/>
      <c r="II9" s="57"/>
      <c r="IJ9" s="57"/>
      <c r="IK9" s="57"/>
      <c r="IL9" s="57"/>
      <c r="IM9" s="57"/>
      <c r="IN9" s="57"/>
      <c r="IO9" s="57"/>
      <c r="IP9" s="57"/>
      <c r="IQ9" s="57"/>
      <c r="IR9" s="57"/>
      <c r="IS9" s="57"/>
      <c r="IT9" s="57"/>
      <c r="IU9" s="57"/>
      <c r="IV9" s="57"/>
    </row>
    <row r="10" spans="1:256" s="58" customFormat="1" x14ac:dyDescent="0.2">
      <c r="A10" s="54" t="s">
        <v>126</v>
      </c>
      <c r="B10" s="55"/>
      <c r="C10" s="24">
        <f>Produção!B128</f>
        <v>464.51612903225805</v>
      </c>
      <c r="D10" s="55"/>
      <c r="E10" s="24">
        <f>Produção!$D$128</f>
        <v>2400</v>
      </c>
      <c r="F10" s="24">
        <f>Produção!$D$128</f>
        <v>2400</v>
      </c>
      <c r="G10" s="24"/>
      <c r="H10" s="24">
        <f>Produção!$G$128</f>
        <v>1933</v>
      </c>
      <c r="I10" s="24"/>
      <c r="J10" s="24">
        <f>Produção!$I$128</f>
        <v>467</v>
      </c>
      <c r="K10" s="24"/>
      <c r="L10" s="24">
        <f>Produção!$D$128</f>
        <v>2400</v>
      </c>
      <c r="M10" s="24">
        <f>Produção!$D$128</f>
        <v>2400</v>
      </c>
      <c r="N10" s="24">
        <f>Produção!$D$128</f>
        <v>2400</v>
      </c>
      <c r="O10" s="24">
        <f>Produção!$D$128</f>
        <v>2400</v>
      </c>
      <c r="P10" s="24">
        <f>Produção!$D$128</f>
        <v>2400</v>
      </c>
      <c r="Q10" s="24">
        <f>Produção!$D$128</f>
        <v>2400</v>
      </c>
      <c r="R10" s="24">
        <f>Produção!$D$128</f>
        <v>2400</v>
      </c>
      <c r="S10" s="24">
        <f>Produção!$D$128</f>
        <v>2400</v>
      </c>
      <c r="T10" s="24">
        <f>Produção!$D$128</f>
        <v>2400</v>
      </c>
      <c r="U10" s="24">
        <f>Produção!$D$128</f>
        <v>2400</v>
      </c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7"/>
      <c r="BW10" s="57"/>
      <c r="BX10" s="57"/>
      <c r="BY10" s="57"/>
      <c r="BZ10" s="57"/>
      <c r="CA10" s="57"/>
      <c r="CB10" s="57"/>
      <c r="CC10" s="57"/>
      <c r="CD10" s="57"/>
      <c r="CE10" s="57"/>
      <c r="CF10" s="57"/>
      <c r="CG10" s="57"/>
      <c r="CH10" s="57"/>
      <c r="CI10" s="57"/>
      <c r="CJ10" s="57"/>
      <c r="CK10" s="57"/>
      <c r="CL10" s="57"/>
      <c r="CM10" s="57"/>
      <c r="CN10" s="57"/>
      <c r="CO10" s="57"/>
      <c r="CP10" s="57"/>
      <c r="CQ10" s="57"/>
      <c r="CR10" s="57"/>
      <c r="CS10" s="57"/>
      <c r="CT10" s="57"/>
      <c r="CU10" s="57"/>
      <c r="CV10" s="57"/>
      <c r="CW10" s="57"/>
      <c r="CX10" s="57"/>
      <c r="CY10" s="57"/>
      <c r="CZ10" s="57"/>
      <c r="DA10" s="57"/>
      <c r="DB10" s="57"/>
      <c r="DC10" s="57"/>
      <c r="DD10" s="57"/>
      <c r="DE10" s="57"/>
      <c r="DF10" s="57"/>
      <c r="DG10" s="57"/>
      <c r="DH10" s="57"/>
      <c r="DI10" s="57"/>
      <c r="DJ10" s="57"/>
      <c r="DK10" s="57"/>
      <c r="DL10" s="57"/>
      <c r="DM10" s="57"/>
      <c r="DN10" s="57"/>
      <c r="DO10" s="57"/>
      <c r="DP10" s="57"/>
      <c r="DQ10" s="57"/>
      <c r="DR10" s="57"/>
      <c r="DS10" s="57"/>
      <c r="DT10" s="57"/>
      <c r="DU10" s="57"/>
      <c r="DV10" s="57"/>
      <c r="DW10" s="57"/>
      <c r="DX10" s="57"/>
      <c r="DY10" s="57"/>
      <c r="DZ10" s="57"/>
      <c r="EA10" s="57"/>
      <c r="EB10" s="57"/>
      <c r="EC10" s="57"/>
      <c r="ED10" s="57"/>
      <c r="EE10" s="57"/>
      <c r="EF10" s="57"/>
      <c r="EG10" s="57"/>
      <c r="EH10" s="57"/>
      <c r="EI10" s="57"/>
      <c r="EJ10" s="57"/>
      <c r="EK10" s="57"/>
      <c r="EL10" s="57"/>
      <c r="EM10" s="57"/>
      <c r="EN10" s="57"/>
      <c r="EO10" s="57"/>
      <c r="EP10" s="57"/>
      <c r="EQ10" s="57"/>
      <c r="ER10" s="57"/>
      <c r="ES10" s="57"/>
      <c r="ET10" s="57"/>
      <c r="EU10" s="57"/>
      <c r="EV10" s="57"/>
      <c r="EW10" s="57"/>
      <c r="EX10" s="57"/>
      <c r="EY10" s="57"/>
      <c r="EZ10" s="57"/>
      <c r="FA10" s="57"/>
      <c r="FB10" s="57"/>
      <c r="FC10" s="57"/>
      <c r="FD10" s="57"/>
      <c r="FE10" s="57"/>
      <c r="FF10" s="57"/>
      <c r="FG10" s="57"/>
      <c r="FH10" s="57"/>
      <c r="FI10" s="57"/>
      <c r="FJ10" s="57"/>
      <c r="FK10" s="57"/>
      <c r="FL10" s="57"/>
      <c r="FM10" s="57"/>
      <c r="FN10" s="57"/>
      <c r="FO10" s="57"/>
      <c r="FP10" s="57"/>
      <c r="FQ10" s="57"/>
      <c r="FR10" s="57"/>
      <c r="FS10" s="57"/>
      <c r="FT10" s="57"/>
      <c r="FU10" s="57"/>
      <c r="FV10" s="57"/>
      <c r="FW10" s="57"/>
      <c r="FX10" s="57"/>
      <c r="FY10" s="57"/>
      <c r="FZ10" s="57"/>
      <c r="GA10" s="57"/>
      <c r="GB10" s="57"/>
      <c r="GC10" s="57"/>
      <c r="GD10" s="57"/>
      <c r="GE10" s="57"/>
      <c r="GF10" s="57"/>
      <c r="GG10" s="57"/>
      <c r="GH10" s="57"/>
      <c r="GI10" s="57"/>
      <c r="GJ10" s="57"/>
      <c r="GK10" s="57"/>
      <c r="GL10" s="57"/>
      <c r="GM10" s="57"/>
      <c r="GN10" s="57"/>
      <c r="GO10" s="57"/>
      <c r="GP10" s="57"/>
      <c r="GQ10" s="57"/>
      <c r="GR10" s="57"/>
      <c r="GS10" s="57"/>
      <c r="GT10" s="57"/>
      <c r="GU10" s="57"/>
      <c r="GV10" s="57"/>
      <c r="GW10" s="57"/>
      <c r="GX10" s="57"/>
      <c r="GY10" s="57"/>
      <c r="GZ10" s="57"/>
      <c r="HA10" s="57"/>
      <c r="HB10" s="57"/>
      <c r="HC10" s="57"/>
      <c r="HD10" s="57"/>
      <c r="HE10" s="57"/>
      <c r="HF10" s="57"/>
      <c r="HG10" s="57"/>
      <c r="HH10" s="57"/>
      <c r="HI10" s="57"/>
      <c r="HJ10" s="57"/>
      <c r="HK10" s="57"/>
      <c r="HL10" s="57"/>
      <c r="HM10" s="57"/>
      <c r="HN10" s="57"/>
      <c r="HO10" s="57"/>
      <c r="HP10" s="57"/>
      <c r="HQ10" s="57"/>
      <c r="HR10" s="57"/>
      <c r="HS10" s="57"/>
      <c r="HT10" s="57"/>
      <c r="HU10" s="57"/>
      <c r="HV10" s="57"/>
      <c r="HW10" s="57"/>
      <c r="HX10" s="57"/>
      <c r="HY10" s="57"/>
      <c r="HZ10" s="57"/>
      <c r="IA10" s="57"/>
      <c r="IB10" s="57"/>
      <c r="IC10" s="57"/>
      <c r="ID10" s="57"/>
      <c r="IE10" s="57"/>
      <c r="IF10" s="57"/>
      <c r="IG10" s="57"/>
      <c r="IH10" s="57"/>
      <c r="II10" s="57"/>
      <c r="IJ10" s="57"/>
      <c r="IK10" s="57"/>
      <c r="IL10" s="57"/>
      <c r="IM10" s="57"/>
      <c r="IN10" s="57"/>
      <c r="IO10" s="57"/>
      <c r="IP10" s="57"/>
      <c r="IQ10" s="57"/>
      <c r="IR10" s="57"/>
      <c r="IS10" s="57"/>
      <c r="IT10" s="57"/>
      <c r="IU10" s="57"/>
      <c r="IV10" s="57"/>
    </row>
    <row r="11" spans="1:256" s="53" customFormat="1" ht="25.5" x14ac:dyDescent="0.25">
      <c r="A11" s="50" t="s">
        <v>127</v>
      </c>
      <c r="B11" s="59" t="s">
        <v>128</v>
      </c>
      <c r="C11" s="60">
        <f>IFERROR(ROUND((C12/C13),4),0)</f>
        <v>1</v>
      </c>
      <c r="D11" s="59" t="s">
        <v>128</v>
      </c>
      <c r="E11" s="60">
        <f>IFERROR(ROUND((E12/E13),4),0)</f>
        <v>0.98070000000000002</v>
      </c>
      <c r="F11" s="60">
        <f>IFERROR(ROUND((F12/F13),4),0)</f>
        <v>0.85460000000000003</v>
      </c>
      <c r="G11" s="52" t="str">
        <f>B11</f>
        <v>≥ 70%</v>
      </c>
      <c r="H11" s="60">
        <f t="shared" ref="H11:U11" si="2">IFERROR(ROUND((H12/H13),4),0)</f>
        <v>0.87360000000000004</v>
      </c>
      <c r="I11" s="52" t="str">
        <f>B11</f>
        <v>≥ 70%</v>
      </c>
      <c r="J11" s="60">
        <f t="shared" si="2"/>
        <v>0.80579999999999996</v>
      </c>
      <c r="K11" s="52" t="str">
        <f>B11</f>
        <v>≥ 70%</v>
      </c>
      <c r="L11" s="60">
        <f t="shared" si="2"/>
        <v>0.86609999999999998</v>
      </c>
      <c r="M11" s="60">
        <f t="shared" si="2"/>
        <v>0.82579999999999998</v>
      </c>
      <c r="N11" s="60">
        <f t="shared" si="2"/>
        <v>0.86599999999999999</v>
      </c>
      <c r="O11" s="60">
        <f t="shared" si="2"/>
        <v>0</v>
      </c>
      <c r="P11" s="60">
        <f t="shared" si="2"/>
        <v>0</v>
      </c>
      <c r="Q11" s="60">
        <f t="shared" si="2"/>
        <v>0</v>
      </c>
      <c r="R11" s="60">
        <f t="shared" si="2"/>
        <v>0</v>
      </c>
      <c r="S11" s="60">
        <f t="shared" si="2"/>
        <v>0</v>
      </c>
      <c r="T11" s="60">
        <f t="shared" si="2"/>
        <v>0</v>
      </c>
      <c r="U11" s="60">
        <f t="shared" si="2"/>
        <v>0</v>
      </c>
    </row>
    <row r="12" spans="1:256" s="58" customFormat="1" ht="25.5" x14ac:dyDescent="0.2">
      <c r="A12" s="54" t="s">
        <v>129</v>
      </c>
      <c r="B12" s="55"/>
      <c r="C12" s="24">
        <v>122</v>
      </c>
      <c r="D12" s="55"/>
      <c r="E12" s="24">
        <v>2029</v>
      </c>
      <c r="F12" s="24">
        <v>1922</v>
      </c>
      <c r="G12" s="24"/>
      <c r="H12" s="56">
        <v>1707</v>
      </c>
      <c r="I12" s="24"/>
      <c r="J12" s="56">
        <v>195</v>
      </c>
      <c r="K12" s="24"/>
      <c r="L12" s="24">
        <f>J12+H12</f>
        <v>1902</v>
      </c>
      <c r="M12" s="24">
        <v>1692</v>
      </c>
      <c r="N12" s="24">
        <v>1803</v>
      </c>
      <c r="O12" s="24"/>
      <c r="P12" s="24"/>
      <c r="Q12" s="24"/>
      <c r="R12" s="24"/>
      <c r="S12" s="24"/>
      <c r="T12" s="24"/>
      <c r="U12" s="24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57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7"/>
      <c r="BU12" s="57"/>
      <c r="BV12" s="57"/>
      <c r="BW12" s="57"/>
      <c r="BX12" s="57"/>
      <c r="BY12" s="57"/>
      <c r="BZ12" s="57"/>
      <c r="CA12" s="57"/>
      <c r="CB12" s="57"/>
      <c r="CC12" s="57"/>
      <c r="CD12" s="57"/>
      <c r="CE12" s="57"/>
      <c r="CF12" s="57"/>
      <c r="CG12" s="57"/>
      <c r="CH12" s="57"/>
      <c r="CI12" s="57"/>
      <c r="CJ12" s="57"/>
      <c r="CK12" s="57"/>
      <c r="CL12" s="57"/>
      <c r="CM12" s="57"/>
      <c r="CN12" s="57"/>
      <c r="CO12" s="57"/>
      <c r="CP12" s="57"/>
      <c r="CQ12" s="57"/>
      <c r="CR12" s="57"/>
      <c r="CS12" s="57"/>
      <c r="CT12" s="57"/>
      <c r="CU12" s="57"/>
      <c r="CV12" s="57"/>
      <c r="CW12" s="57"/>
      <c r="CX12" s="57"/>
      <c r="CY12" s="57"/>
      <c r="CZ12" s="57"/>
      <c r="DA12" s="57"/>
      <c r="DB12" s="57"/>
      <c r="DC12" s="57"/>
      <c r="DD12" s="57"/>
      <c r="DE12" s="57"/>
      <c r="DF12" s="57"/>
      <c r="DG12" s="57"/>
      <c r="DH12" s="57"/>
      <c r="DI12" s="57"/>
      <c r="DJ12" s="57"/>
      <c r="DK12" s="57"/>
      <c r="DL12" s="57"/>
      <c r="DM12" s="57"/>
      <c r="DN12" s="57"/>
      <c r="DO12" s="57"/>
      <c r="DP12" s="57"/>
      <c r="DQ12" s="57"/>
      <c r="DR12" s="57"/>
      <c r="DS12" s="57"/>
      <c r="DT12" s="57"/>
      <c r="DU12" s="57"/>
      <c r="DV12" s="57"/>
      <c r="DW12" s="57"/>
      <c r="DX12" s="57"/>
      <c r="DY12" s="57"/>
      <c r="DZ12" s="57"/>
      <c r="EA12" s="57"/>
      <c r="EB12" s="57"/>
      <c r="EC12" s="57"/>
      <c r="ED12" s="57"/>
      <c r="EE12" s="57"/>
      <c r="EF12" s="57"/>
      <c r="EG12" s="57"/>
      <c r="EH12" s="57"/>
      <c r="EI12" s="57"/>
      <c r="EJ12" s="57"/>
      <c r="EK12" s="57"/>
      <c r="EL12" s="57"/>
      <c r="EM12" s="57"/>
      <c r="EN12" s="57"/>
      <c r="EO12" s="57"/>
      <c r="EP12" s="57"/>
      <c r="EQ12" s="57"/>
      <c r="ER12" s="57"/>
      <c r="ES12" s="57"/>
      <c r="ET12" s="57"/>
      <c r="EU12" s="57"/>
      <c r="EV12" s="57"/>
      <c r="EW12" s="57"/>
      <c r="EX12" s="57"/>
      <c r="EY12" s="57"/>
      <c r="EZ12" s="57"/>
      <c r="FA12" s="57"/>
      <c r="FB12" s="57"/>
      <c r="FC12" s="57"/>
      <c r="FD12" s="57"/>
      <c r="FE12" s="57"/>
      <c r="FF12" s="57"/>
      <c r="FG12" s="57"/>
      <c r="FH12" s="57"/>
      <c r="FI12" s="57"/>
      <c r="FJ12" s="57"/>
      <c r="FK12" s="57"/>
      <c r="FL12" s="57"/>
      <c r="FM12" s="57"/>
      <c r="FN12" s="57"/>
      <c r="FO12" s="57"/>
      <c r="FP12" s="57"/>
      <c r="FQ12" s="57"/>
      <c r="FR12" s="57"/>
      <c r="FS12" s="57"/>
      <c r="FT12" s="57"/>
      <c r="FU12" s="57"/>
      <c r="FV12" s="57"/>
      <c r="FW12" s="57"/>
      <c r="FX12" s="57"/>
      <c r="FY12" s="57"/>
      <c r="FZ12" s="57"/>
      <c r="GA12" s="57"/>
      <c r="GB12" s="57"/>
      <c r="GC12" s="57"/>
      <c r="GD12" s="57"/>
      <c r="GE12" s="57"/>
      <c r="GF12" s="57"/>
      <c r="GG12" s="57"/>
      <c r="GH12" s="57"/>
      <c r="GI12" s="57"/>
      <c r="GJ12" s="57"/>
      <c r="GK12" s="57"/>
      <c r="GL12" s="57"/>
      <c r="GM12" s="57"/>
      <c r="GN12" s="57"/>
      <c r="GO12" s="57"/>
      <c r="GP12" s="57"/>
      <c r="GQ12" s="57"/>
      <c r="GR12" s="57"/>
      <c r="GS12" s="57"/>
      <c r="GT12" s="57"/>
      <c r="GU12" s="57"/>
      <c r="GV12" s="57"/>
      <c r="GW12" s="57"/>
      <c r="GX12" s="57"/>
      <c r="GY12" s="57"/>
      <c r="GZ12" s="57"/>
      <c r="HA12" s="57"/>
      <c r="HB12" s="57"/>
      <c r="HC12" s="57"/>
      <c r="HD12" s="57"/>
      <c r="HE12" s="57"/>
      <c r="HF12" s="57"/>
      <c r="HG12" s="57"/>
      <c r="HH12" s="57"/>
      <c r="HI12" s="57"/>
      <c r="HJ12" s="57"/>
      <c r="HK12" s="57"/>
      <c r="HL12" s="57"/>
      <c r="HM12" s="57"/>
      <c r="HN12" s="57"/>
      <c r="HO12" s="57"/>
      <c r="HP12" s="57"/>
      <c r="HQ12" s="57"/>
      <c r="HR12" s="57"/>
      <c r="HS12" s="57"/>
      <c r="HT12" s="57"/>
      <c r="HU12" s="57"/>
      <c r="HV12" s="57"/>
      <c r="HW12" s="57"/>
      <c r="HX12" s="57"/>
      <c r="HY12" s="57"/>
      <c r="HZ12" s="57"/>
      <c r="IA12" s="57"/>
      <c r="IB12" s="57"/>
      <c r="IC12" s="57"/>
      <c r="ID12" s="57"/>
      <c r="IE12" s="57"/>
      <c r="IF12" s="57"/>
      <c r="IG12" s="57"/>
      <c r="IH12" s="57"/>
      <c r="II12" s="57"/>
      <c r="IJ12" s="57"/>
      <c r="IK12" s="57"/>
      <c r="IL12" s="57"/>
      <c r="IM12" s="57"/>
      <c r="IN12" s="57"/>
      <c r="IO12" s="57"/>
      <c r="IP12" s="57"/>
      <c r="IQ12" s="57"/>
      <c r="IR12" s="57"/>
      <c r="IS12" s="57"/>
      <c r="IT12" s="57"/>
      <c r="IU12" s="57"/>
      <c r="IV12" s="57"/>
    </row>
    <row r="13" spans="1:256" s="58" customFormat="1" x14ac:dyDescent="0.2">
      <c r="A13" s="54" t="s">
        <v>130</v>
      </c>
      <c r="B13" s="55"/>
      <c r="C13" s="24">
        <v>122</v>
      </c>
      <c r="D13" s="55"/>
      <c r="E13" s="24">
        <v>2069</v>
      </c>
      <c r="F13" s="24">
        <v>2249</v>
      </c>
      <c r="G13" s="24"/>
      <c r="H13" s="56">
        <v>1954</v>
      </c>
      <c r="I13" s="24"/>
      <c r="J13" s="56">
        <v>242</v>
      </c>
      <c r="K13" s="24"/>
      <c r="L13" s="24">
        <f>J13+H13</f>
        <v>2196</v>
      </c>
      <c r="M13" s="24">
        <v>2049</v>
      </c>
      <c r="N13" s="24">
        <v>2082</v>
      </c>
      <c r="O13" s="24"/>
      <c r="P13" s="24"/>
      <c r="Q13" s="24"/>
      <c r="R13" s="24"/>
      <c r="S13" s="24"/>
      <c r="T13" s="24"/>
      <c r="U13" s="24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7"/>
      <c r="BF13" s="57"/>
      <c r="BG13" s="57"/>
      <c r="BH13" s="57"/>
      <c r="BI13" s="57"/>
      <c r="BJ13" s="57"/>
      <c r="BK13" s="57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  <c r="CA13" s="57"/>
      <c r="CB13" s="57"/>
      <c r="CC13" s="57"/>
      <c r="CD13" s="57"/>
      <c r="CE13" s="57"/>
      <c r="CF13" s="57"/>
      <c r="CG13" s="57"/>
      <c r="CH13" s="57"/>
      <c r="CI13" s="57"/>
      <c r="CJ13" s="57"/>
      <c r="CK13" s="57"/>
      <c r="CL13" s="57"/>
      <c r="CM13" s="57"/>
      <c r="CN13" s="57"/>
      <c r="CO13" s="57"/>
      <c r="CP13" s="57"/>
      <c r="CQ13" s="57"/>
      <c r="CR13" s="57"/>
      <c r="CS13" s="57"/>
      <c r="CT13" s="57"/>
      <c r="CU13" s="57"/>
      <c r="CV13" s="57"/>
      <c r="CW13" s="57"/>
      <c r="CX13" s="57"/>
      <c r="CY13" s="57"/>
      <c r="CZ13" s="57"/>
      <c r="DA13" s="57"/>
      <c r="DB13" s="57"/>
      <c r="DC13" s="57"/>
      <c r="DD13" s="57"/>
      <c r="DE13" s="57"/>
      <c r="DF13" s="57"/>
      <c r="DG13" s="57"/>
      <c r="DH13" s="57"/>
      <c r="DI13" s="57"/>
      <c r="DJ13" s="57"/>
      <c r="DK13" s="57"/>
      <c r="DL13" s="57"/>
      <c r="DM13" s="57"/>
      <c r="DN13" s="57"/>
      <c r="DO13" s="57"/>
      <c r="DP13" s="57"/>
      <c r="DQ13" s="57"/>
      <c r="DR13" s="57"/>
      <c r="DS13" s="57"/>
      <c r="DT13" s="57"/>
      <c r="DU13" s="57"/>
      <c r="DV13" s="57"/>
      <c r="DW13" s="57"/>
      <c r="DX13" s="57"/>
      <c r="DY13" s="57"/>
      <c r="DZ13" s="57"/>
      <c r="EA13" s="57"/>
      <c r="EB13" s="57"/>
      <c r="EC13" s="57"/>
      <c r="ED13" s="57"/>
      <c r="EE13" s="57"/>
      <c r="EF13" s="57"/>
      <c r="EG13" s="57"/>
      <c r="EH13" s="57"/>
      <c r="EI13" s="57"/>
      <c r="EJ13" s="57"/>
      <c r="EK13" s="57"/>
      <c r="EL13" s="57"/>
      <c r="EM13" s="57"/>
      <c r="EN13" s="57"/>
      <c r="EO13" s="57"/>
      <c r="EP13" s="57"/>
      <c r="EQ13" s="57"/>
      <c r="ER13" s="57"/>
      <c r="ES13" s="57"/>
      <c r="ET13" s="57"/>
      <c r="EU13" s="57"/>
      <c r="EV13" s="57"/>
      <c r="EW13" s="57"/>
      <c r="EX13" s="57"/>
      <c r="EY13" s="57"/>
      <c r="EZ13" s="57"/>
      <c r="FA13" s="57"/>
      <c r="FB13" s="57"/>
      <c r="FC13" s="57"/>
      <c r="FD13" s="57"/>
      <c r="FE13" s="57"/>
      <c r="FF13" s="57"/>
      <c r="FG13" s="57"/>
      <c r="FH13" s="57"/>
      <c r="FI13" s="57"/>
      <c r="FJ13" s="57"/>
      <c r="FK13" s="57"/>
      <c r="FL13" s="57"/>
      <c r="FM13" s="57"/>
      <c r="FN13" s="57"/>
      <c r="FO13" s="57"/>
      <c r="FP13" s="57"/>
      <c r="FQ13" s="57"/>
      <c r="FR13" s="57"/>
      <c r="FS13" s="57"/>
      <c r="FT13" s="57"/>
      <c r="FU13" s="57"/>
      <c r="FV13" s="57"/>
      <c r="FW13" s="57"/>
      <c r="FX13" s="57"/>
      <c r="FY13" s="57"/>
      <c r="FZ13" s="57"/>
      <c r="GA13" s="57"/>
      <c r="GB13" s="57"/>
      <c r="GC13" s="57"/>
      <c r="GD13" s="57"/>
      <c r="GE13" s="57"/>
      <c r="GF13" s="57"/>
      <c r="GG13" s="57"/>
      <c r="GH13" s="57"/>
      <c r="GI13" s="57"/>
      <c r="GJ13" s="57"/>
      <c r="GK13" s="57"/>
      <c r="GL13" s="57"/>
      <c r="GM13" s="57"/>
      <c r="GN13" s="57"/>
      <c r="GO13" s="57"/>
      <c r="GP13" s="57"/>
      <c r="GQ13" s="57"/>
      <c r="GR13" s="57"/>
      <c r="GS13" s="57"/>
      <c r="GT13" s="57"/>
      <c r="GU13" s="57"/>
      <c r="GV13" s="57"/>
      <c r="GW13" s="57"/>
      <c r="GX13" s="57"/>
      <c r="GY13" s="57"/>
      <c r="GZ13" s="57"/>
      <c r="HA13" s="57"/>
      <c r="HB13" s="57"/>
      <c r="HC13" s="57"/>
      <c r="HD13" s="57"/>
      <c r="HE13" s="57"/>
      <c r="HF13" s="57"/>
      <c r="HG13" s="57"/>
      <c r="HH13" s="57"/>
      <c r="HI13" s="57"/>
      <c r="HJ13" s="57"/>
      <c r="HK13" s="57"/>
      <c r="HL13" s="57"/>
      <c r="HM13" s="57"/>
      <c r="HN13" s="57"/>
      <c r="HO13" s="57"/>
      <c r="HP13" s="57"/>
      <c r="HQ13" s="57"/>
      <c r="HR13" s="57"/>
      <c r="HS13" s="57"/>
      <c r="HT13" s="57"/>
      <c r="HU13" s="57"/>
      <c r="HV13" s="57"/>
      <c r="HW13" s="57"/>
      <c r="HX13" s="57"/>
      <c r="HY13" s="57"/>
      <c r="HZ13" s="57"/>
      <c r="IA13" s="57"/>
      <c r="IB13" s="57"/>
      <c r="IC13" s="57"/>
      <c r="ID13" s="57"/>
      <c r="IE13" s="57"/>
      <c r="IF13" s="57"/>
      <c r="IG13" s="57"/>
      <c r="IH13" s="57"/>
      <c r="II13" s="57"/>
      <c r="IJ13" s="57"/>
      <c r="IK13" s="57"/>
      <c r="IL13" s="57"/>
      <c r="IM13" s="57"/>
      <c r="IN13" s="57"/>
      <c r="IO13" s="57"/>
      <c r="IP13" s="57"/>
      <c r="IQ13" s="57"/>
      <c r="IR13" s="57"/>
      <c r="IS13" s="57"/>
      <c r="IT13" s="57"/>
      <c r="IU13" s="57"/>
      <c r="IV13" s="57"/>
    </row>
    <row r="14" spans="1:256" s="53" customFormat="1" ht="38.25" x14ac:dyDescent="0.25">
      <c r="A14" s="50" t="s">
        <v>131</v>
      </c>
      <c r="B14" s="59" t="s">
        <v>132</v>
      </c>
      <c r="C14" s="60">
        <f>IFERROR(ROUND((C15/C16),4),0)</f>
        <v>1</v>
      </c>
      <c r="D14" s="59" t="s">
        <v>132</v>
      </c>
      <c r="E14" s="60">
        <f>IFERROR(ROUND((E15/E16),4),0)</f>
        <v>1</v>
      </c>
      <c r="F14" s="60">
        <f>IFERROR(ROUND((F15/F16),4),0)</f>
        <v>1</v>
      </c>
      <c r="G14" s="52" t="str">
        <f>B14</f>
        <v>≥ 99%</v>
      </c>
      <c r="H14" s="60">
        <f t="shared" ref="H14:U14" si="3">IFERROR(ROUND((H15/H16),4),0)</f>
        <v>1</v>
      </c>
      <c r="I14" s="52" t="str">
        <f>B14</f>
        <v>≥ 99%</v>
      </c>
      <c r="J14" s="60">
        <f t="shared" si="3"/>
        <v>1</v>
      </c>
      <c r="K14" s="52" t="str">
        <f>B14</f>
        <v>≥ 99%</v>
      </c>
      <c r="L14" s="60">
        <f t="shared" si="3"/>
        <v>1</v>
      </c>
      <c r="M14" s="60">
        <f t="shared" si="3"/>
        <v>1</v>
      </c>
      <c r="N14" s="60">
        <f t="shared" si="3"/>
        <v>1</v>
      </c>
      <c r="O14" s="60">
        <f t="shared" si="3"/>
        <v>0</v>
      </c>
      <c r="P14" s="60">
        <f t="shared" si="3"/>
        <v>0</v>
      </c>
      <c r="Q14" s="60">
        <f t="shared" si="3"/>
        <v>0</v>
      </c>
      <c r="R14" s="60">
        <f t="shared" si="3"/>
        <v>0</v>
      </c>
      <c r="S14" s="60">
        <f t="shared" si="3"/>
        <v>0</v>
      </c>
      <c r="T14" s="60">
        <f t="shared" si="3"/>
        <v>0</v>
      </c>
      <c r="U14" s="60">
        <f t="shared" si="3"/>
        <v>0</v>
      </c>
    </row>
    <row r="15" spans="1:256" s="58" customFormat="1" x14ac:dyDescent="0.2">
      <c r="A15" s="54" t="s">
        <v>133</v>
      </c>
      <c r="B15" s="55"/>
      <c r="C15" s="24">
        <v>69983</v>
      </c>
      <c r="D15" s="55"/>
      <c r="E15" s="24">
        <v>71513</v>
      </c>
      <c r="F15" s="24">
        <v>60613</v>
      </c>
      <c r="G15" s="24"/>
      <c r="H15" s="61">
        <v>65663</v>
      </c>
      <c r="I15" s="62"/>
      <c r="J15" s="61">
        <v>60656</v>
      </c>
      <c r="K15" s="24"/>
      <c r="L15" s="24">
        <f>J15</f>
        <v>60656</v>
      </c>
      <c r="M15" s="24">
        <v>57209</v>
      </c>
      <c r="N15" s="24">
        <v>63067</v>
      </c>
      <c r="O15" s="24"/>
      <c r="P15" s="24"/>
      <c r="Q15" s="24"/>
      <c r="R15" s="24"/>
      <c r="S15" s="24"/>
      <c r="T15" s="24"/>
      <c r="U15" s="24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  <c r="BW15" s="57"/>
      <c r="BX15" s="57"/>
      <c r="BY15" s="57"/>
      <c r="BZ15" s="57"/>
      <c r="CA15" s="57"/>
      <c r="CB15" s="57"/>
      <c r="CC15" s="57"/>
      <c r="CD15" s="57"/>
      <c r="CE15" s="57"/>
      <c r="CF15" s="57"/>
      <c r="CG15" s="57"/>
      <c r="CH15" s="57"/>
      <c r="CI15" s="57"/>
      <c r="CJ15" s="57"/>
      <c r="CK15" s="57"/>
      <c r="CL15" s="57"/>
      <c r="CM15" s="57"/>
      <c r="CN15" s="57"/>
      <c r="CO15" s="57"/>
      <c r="CP15" s="57"/>
      <c r="CQ15" s="57"/>
      <c r="CR15" s="57"/>
      <c r="CS15" s="57"/>
      <c r="CT15" s="57"/>
      <c r="CU15" s="57"/>
      <c r="CV15" s="57"/>
      <c r="CW15" s="57"/>
      <c r="CX15" s="57"/>
      <c r="CY15" s="57"/>
      <c r="CZ15" s="57"/>
      <c r="DA15" s="57"/>
      <c r="DB15" s="57"/>
      <c r="DC15" s="57"/>
      <c r="DD15" s="57"/>
      <c r="DE15" s="57"/>
      <c r="DF15" s="57"/>
      <c r="DG15" s="57"/>
      <c r="DH15" s="57"/>
      <c r="DI15" s="57"/>
      <c r="DJ15" s="57"/>
      <c r="DK15" s="57"/>
      <c r="DL15" s="57"/>
      <c r="DM15" s="57"/>
      <c r="DN15" s="57"/>
      <c r="DO15" s="57"/>
      <c r="DP15" s="57"/>
      <c r="DQ15" s="57"/>
      <c r="DR15" s="57"/>
      <c r="DS15" s="57"/>
      <c r="DT15" s="57"/>
      <c r="DU15" s="57"/>
      <c r="DV15" s="57"/>
      <c r="DW15" s="57"/>
      <c r="DX15" s="57"/>
      <c r="DY15" s="57"/>
      <c r="DZ15" s="57"/>
      <c r="EA15" s="57"/>
      <c r="EB15" s="57"/>
      <c r="EC15" s="57"/>
      <c r="ED15" s="57"/>
      <c r="EE15" s="57"/>
      <c r="EF15" s="57"/>
      <c r="EG15" s="57"/>
      <c r="EH15" s="57"/>
      <c r="EI15" s="57"/>
      <c r="EJ15" s="57"/>
      <c r="EK15" s="57"/>
      <c r="EL15" s="57"/>
      <c r="EM15" s="57"/>
      <c r="EN15" s="57"/>
      <c r="EO15" s="57"/>
      <c r="EP15" s="57"/>
      <c r="EQ15" s="57"/>
      <c r="ER15" s="57"/>
      <c r="ES15" s="57"/>
      <c r="ET15" s="57"/>
      <c r="EU15" s="57"/>
      <c r="EV15" s="57"/>
      <c r="EW15" s="57"/>
      <c r="EX15" s="57"/>
      <c r="EY15" s="57"/>
      <c r="EZ15" s="57"/>
      <c r="FA15" s="57"/>
      <c r="FB15" s="57"/>
      <c r="FC15" s="57"/>
      <c r="FD15" s="57"/>
      <c r="FE15" s="57"/>
      <c r="FF15" s="57"/>
      <c r="FG15" s="57"/>
      <c r="FH15" s="57"/>
      <c r="FI15" s="57"/>
      <c r="FJ15" s="57"/>
      <c r="FK15" s="57"/>
      <c r="FL15" s="57"/>
      <c r="FM15" s="57"/>
      <c r="FN15" s="57"/>
      <c r="FO15" s="57"/>
      <c r="FP15" s="57"/>
      <c r="FQ15" s="57"/>
      <c r="FR15" s="57"/>
      <c r="FS15" s="57"/>
      <c r="FT15" s="57"/>
      <c r="FU15" s="57"/>
      <c r="FV15" s="57"/>
      <c r="FW15" s="57"/>
      <c r="FX15" s="57"/>
      <c r="FY15" s="57"/>
      <c r="FZ15" s="57"/>
      <c r="GA15" s="57"/>
      <c r="GB15" s="57"/>
      <c r="GC15" s="57"/>
      <c r="GD15" s="57"/>
      <c r="GE15" s="57"/>
      <c r="GF15" s="57"/>
      <c r="GG15" s="57"/>
      <c r="GH15" s="57"/>
      <c r="GI15" s="57"/>
      <c r="GJ15" s="57"/>
      <c r="GK15" s="57"/>
      <c r="GL15" s="57"/>
      <c r="GM15" s="57"/>
      <c r="GN15" s="57"/>
      <c r="GO15" s="57"/>
      <c r="GP15" s="57"/>
      <c r="GQ15" s="57"/>
      <c r="GR15" s="57"/>
      <c r="GS15" s="57"/>
      <c r="GT15" s="57"/>
      <c r="GU15" s="57"/>
      <c r="GV15" s="57"/>
      <c r="GW15" s="57"/>
      <c r="GX15" s="57"/>
      <c r="GY15" s="57"/>
      <c r="GZ15" s="57"/>
      <c r="HA15" s="57"/>
      <c r="HB15" s="57"/>
      <c r="HC15" s="57"/>
      <c r="HD15" s="57"/>
      <c r="HE15" s="57"/>
      <c r="HF15" s="57"/>
      <c r="HG15" s="57"/>
      <c r="HH15" s="57"/>
      <c r="HI15" s="57"/>
      <c r="HJ15" s="57"/>
      <c r="HK15" s="57"/>
      <c r="HL15" s="57"/>
      <c r="HM15" s="57"/>
      <c r="HN15" s="57"/>
      <c r="HO15" s="57"/>
      <c r="HP15" s="57"/>
      <c r="HQ15" s="57"/>
      <c r="HR15" s="57"/>
      <c r="HS15" s="57"/>
      <c r="HT15" s="57"/>
      <c r="HU15" s="57"/>
      <c r="HV15" s="57"/>
      <c r="HW15" s="57"/>
      <c r="HX15" s="57"/>
      <c r="HY15" s="57"/>
      <c r="HZ15" s="57"/>
      <c r="IA15" s="57"/>
      <c r="IB15" s="57"/>
      <c r="IC15" s="57"/>
      <c r="ID15" s="57"/>
      <c r="IE15" s="57"/>
      <c r="IF15" s="57"/>
      <c r="IG15" s="57"/>
      <c r="IH15" s="57"/>
      <c r="II15" s="57"/>
      <c r="IJ15" s="57"/>
      <c r="IK15" s="57"/>
      <c r="IL15" s="57"/>
      <c r="IM15" s="57"/>
      <c r="IN15" s="57"/>
      <c r="IO15" s="57"/>
      <c r="IP15" s="57"/>
      <c r="IQ15" s="57"/>
      <c r="IR15" s="57"/>
      <c r="IS15" s="57"/>
      <c r="IT15" s="57"/>
      <c r="IU15" s="57"/>
      <c r="IV15" s="57"/>
    </row>
    <row r="16" spans="1:256" s="58" customFormat="1" x14ac:dyDescent="0.2">
      <c r="A16" s="54" t="s">
        <v>134</v>
      </c>
      <c r="B16" s="55"/>
      <c r="C16" s="24">
        <v>69983</v>
      </c>
      <c r="D16" s="55"/>
      <c r="E16" s="24">
        <v>71513</v>
      </c>
      <c r="F16" s="24">
        <v>60613</v>
      </c>
      <c r="G16" s="24"/>
      <c r="H16" s="61">
        <v>65663</v>
      </c>
      <c r="I16" s="62"/>
      <c r="J16" s="61">
        <v>60656</v>
      </c>
      <c r="K16" s="24"/>
      <c r="L16" s="24">
        <f>J16</f>
        <v>60656</v>
      </c>
      <c r="M16" s="24">
        <v>57209</v>
      </c>
      <c r="N16" s="24">
        <v>63067</v>
      </c>
      <c r="O16" s="24"/>
      <c r="P16" s="24"/>
      <c r="Q16" s="24"/>
      <c r="R16" s="24"/>
      <c r="S16" s="24"/>
      <c r="T16" s="24"/>
      <c r="U16" s="24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57"/>
      <c r="AU16" s="57"/>
      <c r="AV16" s="57"/>
      <c r="AW16" s="57"/>
      <c r="AX16" s="57"/>
      <c r="AY16" s="57"/>
      <c r="AZ16" s="57"/>
      <c r="BA16" s="57"/>
      <c r="BB16" s="57"/>
      <c r="BC16" s="57"/>
      <c r="BD16" s="57"/>
      <c r="BE16" s="57"/>
      <c r="BF16" s="57"/>
      <c r="BG16" s="57"/>
      <c r="BH16" s="57"/>
      <c r="BI16" s="57"/>
      <c r="BJ16" s="57"/>
      <c r="BK16" s="57"/>
      <c r="BL16" s="57"/>
      <c r="BM16" s="57"/>
      <c r="BN16" s="57"/>
      <c r="BO16" s="57"/>
      <c r="BP16" s="57"/>
      <c r="BQ16" s="57"/>
      <c r="BR16" s="57"/>
      <c r="BS16" s="57"/>
      <c r="BT16" s="57"/>
      <c r="BU16" s="57"/>
      <c r="BV16" s="57"/>
      <c r="BW16" s="57"/>
      <c r="BX16" s="57"/>
      <c r="BY16" s="57"/>
      <c r="BZ16" s="57"/>
      <c r="CA16" s="57"/>
      <c r="CB16" s="57"/>
      <c r="CC16" s="57"/>
      <c r="CD16" s="57"/>
      <c r="CE16" s="57"/>
      <c r="CF16" s="57"/>
      <c r="CG16" s="57"/>
      <c r="CH16" s="57"/>
      <c r="CI16" s="57"/>
      <c r="CJ16" s="57"/>
      <c r="CK16" s="57"/>
      <c r="CL16" s="57"/>
      <c r="CM16" s="57"/>
      <c r="CN16" s="57"/>
      <c r="CO16" s="57"/>
      <c r="CP16" s="57"/>
      <c r="CQ16" s="57"/>
      <c r="CR16" s="57"/>
      <c r="CS16" s="57"/>
      <c r="CT16" s="57"/>
      <c r="CU16" s="57"/>
      <c r="CV16" s="57"/>
      <c r="CW16" s="57"/>
      <c r="CX16" s="57"/>
      <c r="CY16" s="57"/>
      <c r="CZ16" s="57"/>
      <c r="DA16" s="57"/>
      <c r="DB16" s="57"/>
      <c r="DC16" s="57"/>
      <c r="DD16" s="57"/>
      <c r="DE16" s="57"/>
      <c r="DF16" s="57"/>
      <c r="DG16" s="57"/>
      <c r="DH16" s="57"/>
      <c r="DI16" s="57"/>
      <c r="DJ16" s="57"/>
      <c r="DK16" s="57"/>
      <c r="DL16" s="57"/>
      <c r="DM16" s="57"/>
      <c r="DN16" s="57"/>
      <c r="DO16" s="57"/>
      <c r="DP16" s="57"/>
      <c r="DQ16" s="57"/>
      <c r="DR16" s="57"/>
      <c r="DS16" s="57"/>
      <c r="DT16" s="57"/>
      <c r="DU16" s="57"/>
      <c r="DV16" s="57"/>
      <c r="DW16" s="57"/>
      <c r="DX16" s="57"/>
      <c r="DY16" s="57"/>
      <c r="DZ16" s="57"/>
      <c r="EA16" s="57"/>
      <c r="EB16" s="57"/>
      <c r="EC16" s="57"/>
      <c r="ED16" s="57"/>
      <c r="EE16" s="57"/>
      <c r="EF16" s="57"/>
      <c r="EG16" s="57"/>
      <c r="EH16" s="57"/>
      <c r="EI16" s="57"/>
      <c r="EJ16" s="57"/>
      <c r="EK16" s="57"/>
      <c r="EL16" s="57"/>
      <c r="EM16" s="57"/>
      <c r="EN16" s="57"/>
      <c r="EO16" s="57"/>
      <c r="EP16" s="57"/>
      <c r="EQ16" s="57"/>
      <c r="ER16" s="57"/>
      <c r="ES16" s="57"/>
      <c r="ET16" s="57"/>
      <c r="EU16" s="57"/>
      <c r="EV16" s="57"/>
      <c r="EW16" s="57"/>
      <c r="EX16" s="57"/>
      <c r="EY16" s="57"/>
      <c r="EZ16" s="57"/>
      <c r="FA16" s="57"/>
      <c r="FB16" s="57"/>
      <c r="FC16" s="57"/>
      <c r="FD16" s="57"/>
      <c r="FE16" s="57"/>
      <c r="FF16" s="57"/>
      <c r="FG16" s="57"/>
      <c r="FH16" s="57"/>
      <c r="FI16" s="57"/>
      <c r="FJ16" s="57"/>
      <c r="FK16" s="57"/>
      <c r="FL16" s="57"/>
      <c r="FM16" s="57"/>
      <c r="FN16" s="57"/>
      <c r="FO16" s="57"/>
      <c r="FP16" s="57"/>
      <c r="FQ16" s="57"/>
      <c r="FR16" s="57"/>
      <c r="FS16" s="57"/>
      <c r="FT16" s="57"/>
      <c r="FU16" s="57"/>
      <c r="FV16" s="57"/>
      <c r="FW16" s="57"/>
      <c r="FX16" s="57"/>
      <c r="FY16" s="57"/>
      <c r="FZ16" s="57"/>
      <c r="GA16" s="57"/>
      <c r="GB16" s="57"/>
      <c r="GC16" s="57"/>
      <c r="GD16" s="57"/>
      <c r="GE16" s="57"/>
      <c r="GF16" s="57"/>
      <c r="GG16" s="57"/>
      <c r="GH16" s="57"/>
      <c r="GI16" s="57"/>
      <c r="GJ16" s="57"/>
      <c r="GK16" s="57"/>
      <c r="GL16" s="57"/>
      <c r="GM16" s="57"/>
      <c r="GN16" s="57"/>
      <c r="GO16" s="57"/>
      <c r="GP16" s="57"/>
      <c r="GQ16" s="57"/>
      <c r="GR16" s="57"/>
      <c r="GS16" s="57"/>
      <c r="GT16" s="57"/>
      <c r="GU16" s="57"/>
      <c r="GV16" s="57"/>
      <c r="GW16" s="57"/>
      <c r="GX16" s="57"/>
      <c r="GY16" s="57"/>
      <c r="GZ16" s="57"/>
      <c r="HA16" s="57"/>
      <c r="HB16" s="57"/>
      <c r="HC16" s="57"/>
      <c r="HD16" s="57"/>
      <c r="HE16" s="57"/>
      <c r="HF16" s="57"/>
      <c r="HG16" s="57"/>
      <c r="HH16" s="57"/>
      <c r="HI16" s="57"/>
      <c r="HJ16" s="57"/>
      <c r="HK16" s="57"/>
      <c r="HL16" s="57"/>
      <c r="HM16" s="57"/>
      <c r="HN16" s="57"/>
      <c r="HO16" s="57"/>
      <c r="HP16" s="57"/>
      <c r="HQ16" s="57"/>
      <c r="HR16" s="57"/>
      <c r="HS16" s="57"/>
      <c r="HT16" s="57"/>
      <c r="HU16" s="57"/>
      <c r="HV16" s="57"/>
      <c r="HW16" s="57"/>
      <c r="HX16" s="57"/>
      <c r="HY16" s="57"/>
      <c r="HZ16" s="57"/>
      <c r="IA16" s="57"/>
      <c r="IB16" s="57"/>
      <c r="IC16" s="57"/>
      <c r="ID16" s="57"/>
      <c r="IE16" s="57"/>
      <c r="IF16" s="57"/>
      <c r="IG16" s="57"/>
      <c r="IH16" s="57"/>
      <c r="II16" s="57"/>
      <c r="IJ16" s="57"/>
      <c r="IK16" s="57"/>
      <c r="IL16" s="57"/>
      <c r="IM16" s="57"/>
      <c r="IN16" s="57"/>
      <c r="IO16" s="57"/>
      <c r="IP16" s="57"/>
      <c r="IQ16" s="57"/>
      <c r="IR16" s="57"/>
      <c r="IS16" s="57"/>
      <c r="IT16" s="57"/>
      <c r="IU16" s="57"/>
      <c r="IV16" s="57"/>
    </row>
    <row r="17" spans="1:256" s="53" customFormat="1" ht="25.5" x14ac:dyDescent="0.25">
      <c r="A17" s="50" t="s">
        <v>135</v>
      </c>
      <c r="B17" s="59" t="s">
        <v>55</v>
      </c>
      <c r="C17" s="60">
        <f>IFERROR(ROUND((C18/C19),4),0)</f>
        <v>0</v>
      </c>
      <c r="D17" s="59" t="s">
        <v>55</v>
      </c>
      <c r="E17" s="60">
        <f>IFERROR(ROUND((E18/E19),4),0)</f>
        <v>0.1014</v>
      </c>
      <c r="F17" s="60">
        <f>IFERROR(ROUND((F18/F19),4),0)</f>
        <v>0.121</v>
      </c>
      <c r="G17" s="52" t="str">
        <f>B17</f>
        <v>≥ 5%</v>
      </c>
      <c r="H17" s="60">
        <f t="shared" ref="H17:U17" si="4">IFERROR(ROUND((H18/H19),4),0)</f>
        <v>7.7100000000000002E-2</v>
      </c>
      <c r="I17" s="52" t="str">
        <f>B17</f>
        <v>≥ 5%</v>
      </c>
      <c r="J17" s="60">
        <f t="shared" si="4"/>
        <v>9.6500000000000002E-2</v>
      </c>
      <c r="K17" s="52" t="str">
        <f>B17</f>
        <v>≥ 5%</v>
      </c>
      <c r="L17" s="60">
        <f t="shared" si="4"/>
        <v>7.9200000000000007E-2</v>
      </c>
      <c r="M17" s="60">
        <f t="shared" si="4"/>
        <v>6.0100000000000001E-2</v>
      </c>
      <c r="N17" s="60">
        <f t="shared" si="4"/>
        <v>0.1028</v>
      </c>
      <c r="O17" s="60">
        <f t="shared" si="4"/>
        <v>0</v>
      </c>
      <c r="P17" s="60">
        <f t="shared" si="4"/>
        <v>0</v>
      </c>
      <c r="Q17" s="60">
        <f t="shared" si="4"/>
        <v>0</v>
      </c>
      <c r="R17" s="60">
        <f t="shared" si="4"/>
        <v>0</v>
      </c>
      <c r="S17" s="60">
        <f t="shared" si="4"/>
        <v>0</v>
      </c>
      <c r="T17" s="60">
        <f t="shared" si="4"/>
        <v>0</v>
      </c>
      <c r="U17" s="60">
        <f t="shared" si="4"/>
        <v>0</v>
      </c>
    </row>
    <row r="18" spans="1:256" s="58" customFormat="1" x14ac:dyDescent="0.2">
      <c r="A18" s="54" t="s">
        <v>54</v>
      </c>
      <c r="B18" s="55"/>
      <c r="C18" s="24">
        <f>Produção!C61</f>
        <v>0</v>
      </c>
      <c r="D18" s="55"/>
      <c r="E18" s="24">
        <f>Produção!E61</f>
        <v>98</v>
      </c>
      <c r="F18" s="24">
        <f>Produção!F61</f>
        <v>122</v>
      </c>
      <c r="G18" s="24"/>
      <c r="H18" s="24">
        <f>Produção!H61</f>
        <v>72</v>
      </c>
      <c r="I18" s="24"/>
      <c r="J18" s="24">
        <f>Produção!J61</f>
        <v>11</v>
      </c>
      <c r="K18" s="24"/>
      <c r="L18" s="24">
        <f>Produção!L61</f>
        <v>83</v>
      </c>
      <c r="M18" s="24">
        <f>Produção!M61</f>
        <v>60</v>
      </c>
      <c r="N18" s="24">
        <f>Produção!N61</f>
        <v>103</v>
      </c>
      <c r="O18" s="24">
        <f>Produção!O61</f>
        <v>0</v>
      </c>
      <c r="P18" s="24">
        <f>Produção!P61</f>
        <v>0</v>
      </c>
      <c r="Q18" s="24">
        <f>Produção!Q61</f>
        <v>0</v>
      </c>
      <c r="R18" s="24">
        <f>Produção!R61</f>
        <v>0</v>
      </c>
      <c r="S18" s="24">
        <f>Produção!S61</f>
        <v>0</v>
      </c>
      <c r="T18" s="24">
        <f>Produção!T61</f>
        <v>0</v>
      </c>
      <c r="U18" s="24">
        <f>Produção!U61</f>
        <v>0</v>
      </c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  <c r="AR18" s="57"/>
      <c r="AS18" s="57"/>
      <c r="AT18" s="57"/>
      <c r="AU18" s="57"/>
      <c r="AV18" s="57"/>
      <c r="AW18" s="57"/>
      <c r="AX18" s="57"/>
      <c r="AY18" s="57"/>
      <c r="AZ18" s="57"/>
      <c r="BA18" s="57"/>
      <c r="BB18" s="57"/>
      <c r="BC18" s="57"/>
      <c r="BD18" s="57"/>
      <c r="BE18" s="57"/>
      <c r="BF18" s="57"/>
      <c r="BG18" s="57"/>
      <c r="BH18" s="57"/>
      <c r="BI18" s="57"/>
      <c r="BJ18" s="57"/>
      <c r="BK18" s="57"/>
      <c r="BL18" s="57"/>
      <c r="BM18" s="57"/>
      <c r="BN18" s="57"/>
      <c r="BO18" s="57"/>
      <c r="BP18" s="57"/>
      <c r="BQ18" s="57"/>
      <c r="BR18" s="57"/>
      <c r="BS18" s="57"/>
      <c r="BT18" s="57"/>
      <c r="BU18" s="57"/>
      <c r="BV18" s="57"/>
      <c r="BW18" s="57"/>
      <c r="BX18" s="57"/>
      <c r="BY18" s="57"/>
      <c r="BZ18" s="57"/>
      <c r="CA18" s="57"/>
      <c r="CB18" s="57"/>
      <c r="CC18" s="57"/>
      <c r="CD18" s="57"/>
      <c r="CE18" s="57"/>
      <c r="CF18" s="57"/>
      <c r="CG18" s="57"/>
      <c r="CH18" s="57"/>
      <c r="CI18" s="57"/>
      <c r="CJ18" s="57"/>
      <c r="CK18" s="57"/>
      <c r="CL18" s="57"/>
      <c r="CM18" s="57"/>
      <c r="CN18" s="57"/>
      <c r="CO18" s="57"/>
      <c r="CP18" s="57"/>
      <c r="CQ18" s="57"/>
      <c r="CR18" s="57"/>
      <c r="CS18" s="57"/>
      <c r="CT18" s="57"/>
      <c r="CU18" s="57"/>
      <c r="CV18" s="57"/>
      <c r="CW18" s="57"/>
      <c r="CX18" s="57"/>
      <c r="CY18" s="57"/>
      <c r="CZ18" s="57"/>
      <c r="DA18" s="57"/>
      <c r="DB18" s="57"/>
      <c r="DC18" s="57"/>
      <c r="DD18" s="57"/>
      <c r="DE18" s="57"/>
      <c r="DF18" s="57"/>
      <c r="DG18" s="57"/>
      <c r="DH18" s="57"/>
      <c r="DI18" s="57"/>
      <c r="DJ18" s="57"/>
      <c r="DK18" s="57"/>
      <c r="DL18" s="57"/>
      <c r="DM18" s="57"/>
      <c r="DN18" s="57"/>
      <c r="DO18" s="57"/>
      <c r="DP18" s="57"/>
      <c r="DQ18" s="57"/>
      <c r="DR18" s="57"/>
      <c r="DS18" s="57"/>
      <c r="DT18" s="57"/>
      <c r="DU18" s="57"/>
      <c r="DV18" s="57"/>
      <c r="DW18" s="57"/>
      <c r="DX18" s="57"/>
      <c r="DY18" s="57"/>
      <c r="DZ18" s="57"/>
      <c r="EA18" s="57"/>
      <c r="EB18" s="57"/>
      <c r="EC18" s="57"/>
      <c r="ED18" s="57"/>
      <c r="EE18" s="57"/>
      <c r="EF18" s="57"/>
      <c r="EG18" s="57"/>
      <c r="EH18" s="57"/>
      <c r="EI18" s="57"/>
      <c r="EJ18" s="57"/>
      <c r="EK18" s="57"/>
      <c r="EL18" s="57"/>
      <c r="EM18" s="57"/>
      <c r="EN18" s="57"/>
      <c r="EO18" s="57"/>
      <c r="EP18" s="57"/>
      <c r="EQ18" s="57"/>
      <c r="ER18" s="57"/>
      <c r="ES18" s="57"/>
      <c r="ET18" s="57"/>
      <c r="EU18" s="57"/>
      <c r="EV18" s="57"/>
      <c r="EW18" s="57"/>
      <c r="EX18" s="57"/>
      <c r="EY18" s="57"/>
      <c r="EZ18" s="57"/>
      <c r="FA18" s="57"/>
      <c r="FB18" s="57"/>
      <c r="FC18" s="57"/>
      <c r="FD18" s="57"/>
      <c r="FE18" s="57"/>
      <c r="FF18" s="57"/>
      <c r="FG18" s="57"/>
      <c r="FH18" s="57"/>
      <c r="FI18" s="57"/>
      <c r="FJ18" s="57"/>
      <c r="FK18" s="57"/>
      <c r="FL18" s="57"/>
      <c r="FM18" s="57"/>
      <c r="FN18" s="57"/>
      <c r="FO18" s="57"/>
      <c r="FP18" s="57"/>
      <c r="FQ18" s="57"/>
      <c r="FR18" s="57"/>
      <c r="FS18" s="57"/>
      <c r="FT18" s="57"/>
      <c r="FU18" s="57"/>
      <c r="FV18" s="57"/>
      <c r="FW18" s="57"/>
      <c r="FX18" s="57"/>
      <c r="FY18" s="57"/>
      <c r="FZ18" s="57"/>
      <c r="GA18" s="57"/>
      <c r="GB18" s="57"/>
      <c r="GC18" s="57"/>
      <c r="GD18" s="57"/>
      <c r="GE18" s="57"/>
      <c r="GF18" s="57"/>
      <c r="GG18" s="57"/>
      <c r="GH18" s="57"/>
      <c r="GI18" s="57"/>
      <c r="GJ18" s="57"/>
      <c r="GK18" s="57"/>
      <c r="GL18" s="57"/>
      <c r="GM18" s="57"/>
      <c r="GN18" s="57"/>
      <c r="GO18" s="57"/>
      <c r="GP18" s="57"/>
      <c r="GQ18" s="57"/>
      <c r="GR18" s="57"/>
      <c r="GS18" s="57"/>
      <c r="GT18" s="57"/>
      <c r="GU18" s="57"/>
      <c r="GV18" s="57"/>
      <c r="GW18" s="57"/>
      <c r="GX18" s="57"/>
      <c r="GY18" s="57"/>
      <c r="GZ18" s="57"/>
      <c r="HA18" s="57"/>
      <c r="HB18" s="57"/>
      <c r="HC18" s="57"/>
      <c r="HD18" s="57"/>
      <c r="HE18" s="57"/>
      <c r="HF18" s="57"/>
      <c r="HG18" s="57"/>
      <c r="HH18" s="57"/>
      <c r="HI18" s="57"/>
      <c r="HJ18" s="57"/>
      <c r="HK18" s="57"/>
      <c r="HL18" s="57"/>
      <c r="HM18" s="57"/>
      <c r="HN18" s="57"/>
      <c r="HO18" s="57"/>
      <c r="HP18" s="57"/>
      <c r="HQ18" s="57"/>
      <c r="HR18" s="57"/>
      <c r="HS18" s="57"/>
      <c r="HT18" s="57"/>
      <c r="HU18" s="57"/>
      <c r="HV18" s="57"/>
      <c r="HW18" s="57"/>
      <c r="HX18" s="57"/>
      <c r="HY18" s="57"/>
      <c r="HZ18" s="57"/>
      <c r="IA18" s="57"/>
      <c r="IB18" s="57"/>
      <c r="IC18" s="57"/>
      <c r="ID18" s="57"/>
      <c r="IE18" s="57"/>
      <c r="IF18" s="57"/>
      <c r="IG18" s="57"/>
      <c r="IH18" s="57"/>
      <c r="II18" s="57"/>
      <c r="IJ18" s="57"/>
      <c r="IK18" s="57"/>
      <c r="IL18" s="57"/>
      <c r="IM18" s="57"/>
      <c r="IN18" s="57"/>
      <c r="IO18" s="57"/>
      <c r="IP18" s="57"/>
      <c r="IQ18" s="57"/>
      <c r="IR18" s="57"/>
      <c r="IS18" s="57"/>
      <c r="IT18" s="57"/>
      <c r="IU18" s="57"/>
      <c r="IV18" s="57"/>
    </row>
    <row r="19" spans="1:256" s="58" customFormat="1" x14ac:dyDescent="0.2">
      <c r="A19" s="54" t="s">
        <v>136</v>
      </c>
      <c r="B19" s="55"/>
      <c r="C19" s="24">
        <f>Produção!C62</f>
        <v>147</v>
      </c>
      <c r="D19" s="55"/>
      <c r="E19" s="24">
        <f>Produção!E62</f>
        <v>966</v>
      </c>
      <c r="F19" s="24">
        <f>Produção!F62</f>
        <v>1008</v>
      </c>
      <c r="G19" s="24"/>
      <c r="H19" s="24">
        <f>Produção!H62</f>
        <v>934</v>
      </c>
      <c r="I19" s="24"/>
      <c r="J19" s="24">
        <f>Produção!J62</f>
        <v>114</v>
      </c>
      <c r="K19" s="24"/>
      <c r="L19" s="24">
        <f>Produção!L62</f>
        <v>1048</v>
      </c>
      <c r="M19" s="24">
        <f>Produção!M62</f>
        <v>998</v>
      </c>
      <c r="N19" s="24">
        <f>Produção!N62</f>
        <v>1002</v>
      </c>
      <c r="O19" s="24">
        <f>Produção!O62</f>
        <v>0</v>
      </c>
      <c r="P19" s="24">
        <f>Produção!P62</f>
        <v>0</v>
      </c>
      <c r="Q19" s="24">
        <f>Produção!Q62</f>
        <v>0</v>
      </c>
      <c r="R19" s="24">
        <f>Produção!R62</f>
        <v>0</v>
      </c>
      <c r="S19" s="24">
        <f>Produção!S62</f>
        <v>0</v>
      </c>
      <c r="T19" s="24">
        <f>Produção!T62</f>
        <v>0</v>
      </c>
      <c r="U19" s="24">
        <f>Produção!U62</f>
        <v>0</v>
      </c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57"/>
      <c r="BE19" s="57"/>
      <c r="BF19" s="57"/>
      <c r="BG19" s="57"/>
      <c r="BH19" s="57"/>
      <c r="BI19" s="57"/>
      <c r="BJ19" s="57"/>
      <c r="BK19" s="57"/>
      <c r="BL19" s="57"/>
      <c r="BM19" s="57"/>
      <c r="BN19" s="57"/>
      <c r="BO19" s="57"/>
      <c r="BP19" s="57"/>
      <c r="BQ19" s="57"/>
      <c r="BR19" s="57"/>
      <c r="BS19" s="57"/>
      <c r="BT19" s="57"/>
      <c r="BU19" s="57"/>
      <c r="BV19" s="57"/>
      <c r="BW19" s="57"/>
      <c r="BX19" s="57"/>
      <c r="BY19" s="57"/>
      <c r="BZ19" s="57"/>
      <c r="CA19" s="57"/>
      <c r="CB19" s="57"/>
      <c r="CC19" s="57"/>
      <c r="CD19" s="57"/>
      <c r="CE19" s="57"/>
      <c r="CF19" s="57"/>
      <c r="CG19" s="57"/>
      <c r="CH19" s="57"/>
      <c r="CI19" s="57"/>
      <c r="CJ19" s="57"/>
      <c r="CK19" s="57"/>
      <c r="CL19" s="57"/>
      <c r="CM19" s="57"/>
      <c r="CN19" s="57"/>
      <c r="CO19" s="57"/>
      <c r="CP19" s="57"/>
      <c r="CQ19" s="57"/>
      <c r="CR19" s="57"/>
      <c r="CS19" s="57"/>
      <c r="CT19" s="57"/>
      <c r="CU19" s="57"/>
      <c r="CV19" s="57"/>
      <c r="CW19" s="57"/>
      <c r="CX19" s="57"/>
      <c r="CY19" s="57"/>
      <c r="CZ19" s="57"/>
      <c r="DA19" s="57"/>
      <c r="DB19" s="57"/>
      <c r="DC19" s="57"/>
      <c r="DD19" s="57"/>
      <c r="DE19" s="57"/>
      <c r="DF19" s="57"/>
      <c r="DG19" s="57"/>
      <c r="DH19" s="57"/>
      <c r="DI19" s="57"/>
      <c r="DJ19" s="57"/>
      <c r="DK19" s="57"/>
      <c r="DL19" s="57"/>
      <c r="DM19" s="57"/>
      <c r="DN19" s="57"/>
      <c r="DO19" s="57"/>
      <c r="DP19" s="57"/>
      <c r="DQ19" s="57"/>
      <c r="DR19" s="57"/>
      <c r="DS19" s="57"/>
      <c r="DT19" s="57"/>
      <c r="DU19" s="57"/>
      <c r="DV19" s="57"/>
      <c r="DW19" s="57"/>
      <c r="DX19" s="57"/>
      <c r="DY19" s="57"/>
      <c r="DZ19" s="57"/>
      <c r="EA19" s="57"/>
      <c r="EB19" s="57"/>
      <c r="EC19" s="57"/>
      <c r="ED19" s="57"/>
      <c r="EE19" s="57"/>
      <c r="EF19" s="57"/>
      <c r="EG19" s="57"/>
      <c r="EH19" s="57"/>
      <c r="EI19" s="57"/>
      <c r="EJ19" s="57"/>
      <c r="EK19" s="57"/>
      <c r="EL19" s="57"/>
      <c r="EM19" s="57"/>
      <c r="EN19" s="57"/>
      <c r="EO19" s="57"/>
      <c r="EP19" s="57"/>
      <c r="EQ19" s="57"/>
      <c r="ER19" s="57"/>
      <c r="ES19" s="57"/>
      <c r="ET19" s="57"/>
      <c r="EU19" s="57"/>
      <c r="EV19" s="57"/>
      <c r="EW19" s="57"/>
      <c r="EX19" s="57"/>
      <c r="EY19" s="57"/>
      <c r="EZ19" s="57"/>
      <c r="FA19" s="57"/>
      <c r="FB19" s="57"/>
      <c r="FC19" s="57"/>
      <c r="FD19" s="57"/>
      <c r="FE19" s="57"/>
      <c r="FF19" s="57"/>
      <c r="FG19" s="57"/>
      <c r="FH19" s="57"/>
      <c r="FI19" s="57"/>
      <c r="FJ19" s="57"/>
      <c r="FK19" s="57"/>
      <c r="FL19" s="57"/>
      <c r="FM19" s="57"/>
      <c r="FN19" s="57"/>
      <c r="FO19" s="57"/>
      <c r="FP19" s="57"/>
      <c r="FQ19" s="57"/>
      <c r="FR19" s="57"/>
      <c r="FS19" s="57"/>
      <c r="FT19" s="57"/>
      <c r="FU19" s="57"/>
      <c r="FV19" s="57"/>
      <c r="FW19" s="57"/>
      <c r="FX19" s="57"/>
      <c r="FY19" s="57"/>
      <c r="FZ19" s="57"/>
      <c r="GA19" s="57"/>
      <c r="GB19" s="57"/>
      <c r="GC19" s="57"/>
      <c r="GD19" s="57"/>
      <c r="GE19" s="57"/>
      <c r="GF19" s="57"/>
      <c r="GG19" s="57"/>
      <c r="GH19" s="57"/>
      <c r="GI19" s="57"/>
      <c r="GJ19" s="57"/>
      <c r="GK19" s="57"/>
      <c r="GL19" s="57"/>
      <c r="GM19" s="57"/>
      <c r="GN19" s="57"/>
      <c r="GO19" s="57"/>
      <c r="GP19" s="57"/>
      <c r="GQ19" s="57"/>
      <c r="GR19" s="57"/>
      <c r="GS19" s="57"/>
      <c r="GT19" s="57"/>
      <c r="GU19" s="57"/>
      <c r="GV19" s="57"/>
      <c r="GW19" s="57"/>
      <c r="GX19" s="57"/>
      <c r="GY19" s="57"/>
      <c r="GZ19" s="57"/>
      <c r="HA19" s="57"/>
      <c r="HB19" s="57"/>
      <c r="HC19" s="57"/>
      <c r="HD19" s="57"/>
      <c r="HE19" s="57"/>
      <c r="HF19" s="57"/>
      <c r="HG19" s="57"/>
      <c r="HH19" s="57"/>
      <c r="HI19" s="57"/>
      <c r="HJ19" s="57"/>
      <c r="HK19" s="57"/>
      <c r="HL19" s="57"/>
      <c r="HM19" s="57"/>
      <c r="HN19" s="57"/>
      <c r="HO19" s="57"/>
      <c r="HP19" s="57"/>
      <c r="HQ19" s="57"/>
      <c r="HR19" s="57"/>
      <c r="HS19" s="57"/>
      <c r="HT19" s="57"/>
      <c r="HU19" s="57"/>
      <c r="HV19" s="57"/>
      <c r="HW19" s="57"/>
      <c r="HX19" s="57"/>
      <c r="HY19" s="57"/>
      <c r="HZ19" s="57"/>
      <c r="IA19" s="57"/>
      <c r="IB19" s="57"/>
      <c r="IC19" s="57"/>
      <c r="ID19" s="57"/>
      <c r="IE19" s="57"/>
      <c r="IF19" s="57"/>
      <c r="IG19" s="57"/>
      <c r="IH19" s="57"/>
      <c r="II19" s="57"/>
      <c r="IJ19" s="57"/>
      <c r="IK19" s="57"/>
      <c r="IL19" s="57"/>
      <c r="IM19" s="57"/>
      <c r="IN19" s="57"/>
      <c r="IO19" s="57"/>
      <c r="IP19" s="57"/>
      <c r="IQ19" s="57"/>
      <c r="IR19" s="57"/>
      <c r="IS19" s="57"/>
      <c r="IT19" s="57"/>
      <c r="IU19" s="57"/>
      <c r="IV19" s="57"/>
    </row>
    <row r="20" spans="1:256" s="53" customFormat="1" ht="25.5" x14ac:dyDescent="0.25">
      <c r="A20" s="50" t="s">
        <v>137</v>
      </c>
      <c r="B20" s="59" t="s">
        <v>138</v>
      </c>
      <c r="C20" s="60">
        <f>IFERROR(ROUND((C21/C22),4),0)</f>
        <v>1.7999999999999999E-2</v>
      </c>
      <c r="D20" s="59" t="s">
        <v>138</v>
      </c>
      <c r="E20" s="60">
        <f>IFERROR(ROUND((E21/E22),4),0)</f>
        <v>3.3300000000000003E-2</v>
      </c>
      <c r="F20" s="60">
        <f>IFERROR(ROUND((F21/F22),4),0)</f>
        <v>2.7300000000000001E-2</v>
      </c>
      <c r="G20" s="52" t="str">
        <f>B20</f>
        <v>≤ 0,5%</v>
      </c>
      <c r="H20" s="60">
        <f t="shared" ref="H20:U20" si="5">IFERROR(ROUND((H21/H22),4),0)</f>
        <v>3.5000000000000001E-3</v>
      </c>
      <c r="I20" s="52" t="str">
        <f>B20</f>
        <v>≤ 0,5%</v>
      </c>
      <c r="J20" s="60">
        <f t="shared" si="5"/>
        <v>4.0000000000000002E-4</v>
      </c>
      <c r="K20" s="52" t="str">
        <f>B20</f>
        <v>≤ 0,5%</v>
      </c>
      <c r="L20" s="60">
        <f t="shared" si="5"/>
        <v>3.8E-3</v>
      </c>
      <c r="M20" s="60">
        <f t="shared" si="5"/>
        <v>0</v>
      </c>
      <c r="N20" s="60">
        <f t="shared" si="5"/>
        <v>0</v>
      </c>
      <c r="O20" s="60">
        <f t="shared" si="5"/>
        <v>0</v>
      </c>
      <c r="P20" s="60">
        <f t="shared" si="5"/>
        <v>0</v>
      </c>
      <c r="Q20" s="60">
        <f t="shared" si="5"/>
        <v>0</v>
      </c>
      <c r="R20" s="60">
        <f t="shared" si="5"/>
        <v>0</v>
      </c>
      <c r="S20" s="60">
        <f t="shared" si="5"/>
        <v>0</v>
      </c>
      <c r="T20" s="60">
        <f t="shared" si="5"/>
        <v>0</v>
      </c>
      <c r="U20" s="60">
        <f t="shared" si="5"/>
        <v>0</v>
      </c>
    </row>
    <row r="21" spans="1:256" s="68" customFormat="1" ht="25.5" x14ac:dyDescent="0.2">
      <c r="A21" s="63" t="s">
        <v>139</v>
      </c>
      <c r="B21" s="64"/>
      <c r="C21" s="65">
        <v>1722</v>
      </c>
      <c r="D21" s="64"/>
      <c r="E21" s="65">
        <v>2859.19</v>
      </c>
      <c r="F21" s="65">
        <v>2008.41</v>
      </c>
      <c r="G21" s="65"/>
      <c r="H21" s="66">
        <v>319.29000000000002</v>
      </c>
      <c r="I21" s="65"/>
      <c r="J21" s="66">
        <v>35.61</v>
      </c>
      <c r="K21" s="65"/>
      <c r="L21" s="65">
        <f>J21+H21</f>
        <v>354.90000000000003</v>
      </c>
      <c r="M21" s="65">
        <v>0</v>
      </c>
      <c r="N21" s="65">
        <v>0</v>
      </c>
      <c r="O21" s="65"/>
      <c r="P21" s="65"/>
      <c r="Q21" s="65"/>
      <c r="R21" s="65"/>
      <c r="S21" s="65"/>
      <c r="T21" s="65"/>
      <c r="U21" s="65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7"/>
      <c r="BA21" s="67"/>
      <c r="BB21" s="67"/>
      <c r="BC21" s="67"/>
      <c r="BD21" s="67"/>
      <c r="BE21" s="67"/>
      <c r="BF21" s="67"/>
      <c r="BG21" s="67"/>
      <c r="BH21" s="67"/>
      <c r="BI21" s="67"/>
      <c r="BJ21" s="67"/>
      <c r="BK21" s="67"/>
      <c r="BL21" s="67"/>
      <c r="BM21" s="67"/>
      <c r="BN21" s="67"/>
      <c r="BO21" s="67"/>
      <c r="BP21" s="67"/>
      <c r="BQ21" s="67"/>
      <c r="BR21" s="67"/>
      <c r="BS21" s="67"/>
      <c r="BT21" s="67"/>
      <c r="BU21" s="67"/>
      <c r="BV21" s="67"/>
      <c r="BW21" s="67"/>
      <c r="BX21" s="67"/>
      <c r="BY21" s="67"/>
      <c r="BZ21" s="67"/>
      <c r="CA21" s="67"/>
      <c r="CB21" s="67"/>
      <c r="CC21" s="67"/>
      <c r="CD21" s="67"/>
      <c r="CE21" s="67"/>
      <c r="CF21" s="67"/>
      <c r="CG21" s="67"/>
      <c r="CH21" s="67"/>
      <c r="CI21" s="67"/>
      <c r="CJ21" s="67"/>
      <c r="CK21" s="67"/>
      <c r="CL21" s="67"/>
      <c r="CM21" s="67"/>
      <c r="CN21" s="67"/>
      <c r="CO21" s="67"/>
      <c r="CP21" s="67"/>
      <c r="CQ21" s="67"/>
      <c r="CR21" s="67"/>
      <c r="CS21" s="67"/>
      <c r="CT21" s="67"/>
      <c r="CU21" s="67"/>
      <c r="CV21" s="67"/>
      <c r="CW21" s="67"/>
      <c r="CX21" s="67"/>
      <c r="CY21" s="67"/>
      <c r="CZ21" s="67"/>
      <c r="DA21" s="67"/>
      <c r="DB21" s="67"/>
      <c r="DC21" s="67"/>
      <c r="DD21" s="67"/>
      <c r="DE21" s="67"/>
      <c r="DF21" s="67"/>
      <c r="DG21" s="67"/>
      <c r="DH21" s="67"/>
      <c r="DI21" s="67"/>
      <c r="DJ21" s="67"/>
      <c r="DK21" s="67"/>
      <c r="DL21" s="67"/>
      <c r="DM21" s="67"/>
      <c r="DN21" s="67"/>
      <c r="DO21" s="67"/>
      <c r="DP21" s="67"/>
      <c r="DQ21" s="67"/>
      <c r="DR21" s="67"/>
      <c r="DS21" s="67"/>
      <c r="DT21" s="67"/>
      <c r="DU21" s="67"/>
      <c r="DV21" s="67"/>
      <c r="DW21" s="67"/>
      <c r="DX21" s="67"/>
      <c r="DY21" s="67"/>
      <c r="DZ21" s="67"/>
      <c r="EA21" s="67"/>
      <c r="EB21" s="67"/>
      <c r="EC21" s="67"/>
      <c r="ED21" s="67"/>
      <c r="EE21" s="67"/>
      <c r="EF21" s="67"/>
      <c r="EG21" s="67"/>
      <c r="EH21" s="67"/>
      <c r="EI21" s="67"/>
      <c r="EJ21" s="67"/>
      <c r="EK21" s="67"/>
      <c r="EL21" s="67"/>
      <c r="EM21" s="67"/>
      <c r="EN21" s="67"/>
      <c r="EO21" s="67"/>
      <c r="EP21" s="67"/>
      <c r="EQ21" s="67"/>
      <c r="ER21" s="67"/>
      <c r="ES21" s="67"/>
      <c r="ET21" s="67"/>
      <c r="EU21" s="67"/>
      <c r="EV21" s="67"/>
      <c r="EW21" s="67"/>
      <c r="EX21" s="67"/>
      <c r="EY21" s="67"/>
      <c r="EZ21" s="67"/>
      <c r="FA21" s="67"/>
      <c r="FB21" s="67"/>
      <c r="FC21" s="67"/>
      <c r="FD21" s="67"/>
      <c r="FE21" s="67"/>
      <c r="FF21" s="67"/>
      <c r="FG21" s="67"/>
      <c r="FH21" s="67"/>
      <c r="FI21" s="67"/>
      <c r="FJ21" s="67"/>
      <c r="FK21" s="67"/>
      <c r="FL21" s="67"/>
      <c r="FM21" s="67"/>
      <c r="FN21" s="67"/>
      <c r="FO21" s="67"/>
      <c r="FP21" s="67"/>
      <c r="FQ21" s="67"/>
      <c r="FR21" s="67"/>
      <c r="FS21" s="67"/>
      <c r="FT21" s="67"/>
      <c r="FU21" s="67"/>
      <c r="FV21" s="67"/>
      <c r="FW21" s="67"/>
      <c r="FX21" s="67"/>
      <c r="FY21" s="67"/>
      <c r="FZ21" s="67"/>
      <c r="GA21" s="67"/>
      <c r="GB21" s="67"/>
      <c r="GC21" s="67"/>
      <c r="GD21" s="67"/>
      <c r="GE21" s="67"/>
      <c r="GF21" s="67"/>
      <c r="GG21" s="67"/>
      <c r="GH21" s="67"/>
      <c r="GI21" s="67"/>
      <c r="GJ21" s="67"/>
      <c r="GK21" s="67"/>
      <c r="GL21" s="67"/>
      <c r="GM21" s="67"/>
      <c r="GN21" s="67"/>
      <c r="GO21" s="67"/>
      <c r="GP21" s="67"/>
      <c r="GQ21" s="67"/>
      <c r="GR21" s="67"/>
      <c r="GS21" s="67"/>
      <c r="GT21" s="67"/>
      <c r="GU21" s="67"/>
      <c r="GV21" s="67"/>
      <c r="GW21" s="67"/>
      <c r="GX21" s="67"/>
      <c r="GY21" s="67"/>
      <c r="GZ21" s="67"/>
      <c r="HA21" s="67"/>
      <c r="HB21" s="67"/>
      <c r="HC21" s="67"/>
      <c r="HD21" s="67"/>
      <c r="HE21" s="67"/>
      <c r="HF21" s="67"/>
      <c r="HG21" s="67"/>
      <c r="HH21" s="67"/>
      <c r="HI21" s="67"/>
      <c r="HJ21" s="67"/>
      <c r="HK21" s="67"/>
      <c r="HL21" s="67"/>
      <c r="HM21" s="67"/>
      <c r="HN21" s="67"/>
      <c r="HO21" s="67"/>
      <c r="HP21" s="67"/>
      <c r="HQ21" s="67"/>
      <c r="HR21" s="67"/>
      <c r="HS21" s="67"/>
      <c r="HT21" s="67"/>
      <c r="HU21" s="67"/>
      <c r="HV21" s="67"/>
      <c r="HW21" s="67"/>
      <c r="HX21" s="67"/>
      <c r="HY21" s="67"/>
      <c r="HZ21" s="67"/>
      <c r="IA21" s="67"/>
      <c r="IB21" s="67"/>
      <c r="IC21" s="67"/>
      <c r="ID21" s="67"/>
      <c r="IE21" s="67"/>
      <c r="IF21" s="67"/>
      <c r="IG21" s="67"/>
      <c r="IH21" s="67"/>
      <c r="II21" s="67"/>
      <c r="IJ21" s="67"/>
      <c r="IK21" s="67"/>
      <c r="IL21" s="67"/>
      <c r="IM21" s="67"/>
      <c r="IN21" s="67"/>
      <c r="IO21" s="67"/>
      <c r="IP21" s="67"/>
      <c r="IQ21" s="67"/>
      <c r="IR21" s="67"/>
      <c r="IS21" s="67"/>
      <c r="IT21" s="67"/>
      <c r="IU21" s="67"/>
      <c r="IV21" s="67"/>
    </row>
    <row r="22" spans="1:256" s="68" customFormat="1" x14ac:dyDescent="0.2">
      <c r="A22" s="63" t="s">
        <v>140</v>
      </c>
      <c r="B22" s="64"/>
      <c r="C22" s="65">
        <v>95722</v>
      </c>
      <c r="D22" s="64"/>
      <c r="E22" s="65">
        <v>85896.77</v>
      </c>
      <c r="F22" s="65">
        <v>73633.7</v>
      </c>
      <c r="G22" s="65"/>
      <c r="H22" s="66">
        <v>91390.7</v>
      </c>
      <c r="I22" s="65"/>
      <c r="J22" s="66">
        <v>94429.92</v>
      </c>
      <c r="K22" s="65"/>
      <c r="L22" s="65">
        <v>94429.92</v>
      </c>
      <c r="M22" s="65">
        <v>113061.52</v>
      </c>
      <c r="N22" s="65">
        <v>116441.05</v>
      </c>
      <c r="O22" s="65"/>
      <c r="P22" s="65"/>
      <c r="Q22" s="65"/>
      <c r="R22" s="65"/>
      <c r="S22" s="65"/>
      <c r="T22" s="65"/>
      <c r="U22" s="65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J22" s="67"/>
      <c r="BK22" s="67"/>
      <c r="BL22" s="67"/>
      <c r="BM22" s="67"/>
      <c r="BN22" s="67"/>
      <c r="BO22" s="67"/>
      <c r="BP22" s="67"/>
      <c r="BQ22" s="67"/>
      <c r="BR22" s="67"/>
      <c r="BS22" s="67"/>
      <c r="BT22" s="67"/>
      <c r="BU22" s="67"/>
      <c r="BV22" s="67"/>
      <c r="BW22" s="67"/>
      <c r="BX22" s="67"/>
      <c r="BY22" s="67"/>
      <c r="BZ22" s="67"/>
      <c r="CA22" s="67"/>
      <c r="CB22" s="67"/>
      <c r="CC22" s="67"/>
      <c r="CD22" s="67"/>
      <c r="CE22" s="67"/>
      <c r="CF22" s="67"/>
      <c r="CG22" s="67"/>
      <c r="CH22" s="67"/>
      <c r="CI22" s="67"/>
      <c r="CJ22" s="67"/>
      <c r="CK22" s="67"/>
      <c r="CL22" s="67"/>
      <c r="CM22" s="67"/>
      <c r="CN22" s="67"/>
      <c r="CO22" s="67"/>
      <c r="CP22" s="67"/>
      <c r="CQ22" s="67"/>
      <c r="CR22" s="67"/>
      <c r="CS22" s="67"/>
      <c r="CT22" s="67"/>
      <c r="CU22" s="67"/>
      <c r="CV22" s="67"/>
      <c r="CW22" s="67"/>
      <c r="CX22" s="67"/>
      <c r="CY22" s="67"/>
      <c r="CZ22" s="67"/>
      <c r="DA22" s="67"/>
      <c r="DB22" s="67"/>
      <c r="DC22" s="67"/>
      <c r="DD22" s="67"/>
      <c r="DE22" s="67"/>
      <c r="DF22" s="67"/>
      <c r="DG22" s="67"/>
      <c r="DH22" s="67"/>
      <c r="DI22" s="67"/>
      <c r="DJ22" s="67"/>
      <c r="DK22" s="67"/>
      <c r="DL22" s="67"/>
      <c r="DM22" s="67"/>
      <c r="DN22" s="67"/>
      <c r="DO22" s="67"/>
      <c r="DP22" s="67"/>
      <c r="DQ22" s="67"/>
      <c r="DR22" s="67"/>
      <c r="DS22" s="67"/>
      <c r="DT22" s="67"/>
      <c r="DU22" s="67"/>
      <c r="DV22" s="67"/>
      <c r="DW22" s="67"/>
      <c r="DX22" s="67"/>
      <c r="DY22" s="67"/>
      <c r="DZ22" s="67"/>
      <c r="EA22" s="67"/>
      <c r="EB22" s="67"/>
      <c r="EC22" s="6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67"/>
      <c r="EO22" s="6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67"/>
      <c r="FA22" s="67"/>
      <c r="FB22" s="67"/>
      <c r="FC22" s="67"/>
      <c r="FD22" s="67"/>
      <c r="FE22" s="67"/>
      <c r="FF22" s="67"/>
      <c r="FG22" s="67"/>
      <c r="FH22" s="67"/>
      <c r="FI22" s="67"/>
      <c r="FJ22" s="67"/>
      <c r="FK22" s="67"/>
      <c r="FL22" s="67"/>
      <c r="FM22" s="67"/>
      <c r="FN22" s="67"/>
      <c r="FO22" s="67"/>
      <c r="FP22" s="67"/>
      <c r="FQ22" s="67"/>
      <c r="FR22" s="67"/>
      <c r="FS22" s="67"/>
      <c r="FT22" s="67"/>
      <c r="FU22" s="67"/>
      <c r="FV22" s="67"/>
      <c r="FW22" s="67"/>
      <c r="FX22" s="67"/>
      <c r="FY22" s="67"/>
      <c r="FZ22" s="67"/>
      <c r="GA22" s="67"/>
      <c r="GB22" s="67"/>
      <c r="GC22" s="67"/>
      <c r="GD22" s="67"/>
      <c r="GE22" s="67"/>
      <c r="GF22" s="67"/>
      <c r="GG22" s="67"/>
      <c r="GH22" s="67"/>
      <c r="GI22" s="67"/>
      <c r="GJ22" s="67"/>
      <c r="GK22" s="67"/>
      <c r="GL22" s="67"/>
      <c r="GM22" s="67"/>
      <c r="GN22" s="67"/>
      <c r="GO22" s="67"/>
      <c r="GP22" s="67"/>
      <c r="GQ22" s="67"/>
      <c r="GR22" s="67"/>
      <c r="GS22" s="67"/>
      <c r="GT22" s="67"/>
      <c r="GU22" s="67"/>
      <c r="GV22" s="67"/>
      <c r="GW22" s="67"/>
      <c r="GX22" s="67"/>
      <c r="GY22" s="67"/>
      <c r="GZ22" s="67"/>
      <c r="HA22" s="67"/>
      <c r="HB22" s="67"/>
      <c r="HC22" s="67"/>
      <c r="HD22" s="67"/>
      <c r="HE22" s="67"/>
      <c r="HF22" s="67"/>
      <c r="HG22" s="67"/>
      <c r="HH22" s="67"/>
      <c r="HI22" s="67"/>
      <c r="HJ22" s="67"/>
      <c r="HK22" s="67"/>
      <c r="HL22" s="67"/>
      <c r="HM22" s="67"/>
      <c r="HN22" s="67"/>
      <c r="HO22" s="67"/>
      <c r="HP22" s="67"/>
      <c r="HQ22" s="67"/>
      <c r="HR22" s="67"/>
      <c r="HS22" s="67"/>
      <c r="HT22" s="67"/>
      <c r="HU22" s="67"/>
      <c r="HV22" s="67"/>
      <c r="HW22" s="67"/>
      <c r="HX22" s="67"/>
      <c r="HY22" s="67"/>
      <c r="HZ22" s="67"/>
      <c r="IA22" s="67"/>
      <c r="IB22" s="67"/>
      <c r="IC22" s="67"/>
      <c r="ID22" s="67"/>
      <c r="IE22" s="67"/>
      <c r="IF22" s="67"/>
      <c r="IG22" s="67"/>
      <c r="IH22" s="67"/>
      <c r="II22" s="67"/>
      <c r="IJ22" s="67"/>
      <c r="IK22" s="67"/>
      <c r="IL22" s="67"/>
      <c r="IM22" s="67"/>
      <c r="IN22" s="67"/>
      <c r="IO22" s="67"/>
      <c r="IP22" s="67"/>
      <c r="IQ22" s="67"/>
      <c r="IR22" s="67"/>
      <c r="IS22" s="67"/>
      <c r="IT22" s="67"/>
      <c r="IU22" s="67"/>
      <c r="IV22" s="67"/>
    </row>
  </sheetData>
  <mergeCells count="2">
    <mergeCell ref="A2:U2"/>
    <mergeCell ref="A3:U3"/>
  </mergeCells>
  <printOptions horizontalCentered="1"/>
  <pageMargins left="0.23622047244094491" right="0.23622047244094491" top="0.74803149606299213" bottom="0.74803149606299213" header="0.31496062992125984" footer="0.31496062992125984"/>
  <pageSetup paperSize="9" firstPageNumber="0" fitToHeight="0" orientation="portrait" horizontalDpi="300" verticalDpi="300" r:id="rId1"/>
  <headerFooter>
    <oddFooter>&amp;C
Diretoria Geral - Policlínica de Posse&amp;RPágina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04DD0-AA50-43B2-B1D1-8E441AB1399B}">
  <sheetPr>
    <tabColor theme="7" tint="-0.499984740745262"/>
    <pageSetUpPr fitToPage="1"/>
  </sheetPr>
  <dimension ref="A1:IV68"/>
  <sheetViews>
    <sheetView showGridLines="0" view="pageBreakPreview" topLeftCell="A51" zoomScaleNormal="100" zoomScaleSheetLayoutView="100" workbookViewId="0">
      <selection activeCell="A58" sqref="A58"/>
    </sheetView>
  </sheetViews>
  <sheetFormatPr defaultColWidth="8.7109375" defaultRowHeight="12.75" x14ac:dyDescent="0.25"/>
  <cols>
    <col min="1" max="1" width="65.7109375" style="45" customWidth="1"/>
    <col min="2" max="21" width="20.7109375" style="45" hidden="1" customWidth="1"/>
    <col min="22" max="23" width="20.7109375" style="45" customWidth="1"/>
    <col min="24" max="37" width="20.7109375" style="45" hidden="1" customWidth="1"/>
    <col min="38" max="38" width="15.28515625" style="45" customWidth="1"/>
    <col min="39" max="16384" width="8.7109375" style="45"/>
  </cols>
  <sheetData>
    <row r="1" spans="1:256" s="44" customFormat="1" ht="60" customHeight="1" x14ac:dyDescent="0.8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3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  <c r="CU1" s="43"/>
      <c r="CV1" s="43"/>
      <c r="CW1" s="43"/>
      <c r="CX1" s="43"/>
      <c r="CY1" s="43"/>
      <c r="CZ1" s="43"/>
      <c r="DA1" s="43"/>
      <c r="DB1" s="43"/>
      <c r="DC1" s="43"/>
      <c r="DD1" s="43"/>
      <c r="DE1" s="43"/>
      <c r="DF1" s="43"/>
      <c r="DG1" s="43"/>
      <c r="DH1" s="43"/>
      <c r="DI1" s="43"/>
      <c r="DJ1" s="43"/>
      <c r="DK1" s="43"/>
      <c r="DL1" s="43"/>
      <c r="DM1" s="43"/>
      <c r="DN1" s="43"/>
      <c r="DO1" s="43"/>
      <c r="DP1" s="43"/>
      <c r="DQ1" s="43"/>
      <c r="DR1" s="43"/>
      <c r="DS1" s="43"/>
      <c r="DT1" s="43"/>
      <c r="DU1" s="43"/>
      <c r="DV1" s="43"/>
      <c r="DW1" s="43"/>
      <c r="DX1" s="43"/>
      <c r="DY1" s="43"/>
      <c r="DZ1" s="43"/>
      <c r="EA1" s="43"/>
      <c r="EB1" s="43"/>
      <c r="EC1" s="43"/>
      <c r="ED1" s="43"/>
      <c r="EE1" s="43"/>
      <c r="EF1" s="43"/>
      <c r="EG1" s="43"/>
      <c r="EH1" s="43"/>
      <c r="EI1" s="43"/>
      <c r="EJ1" s="43"/>
      <c r="EK1" s="43"/>
      <c r="EL1" s="43"/>
      <c r="EM1" s="43"/>
      <c r="EN1" s="43"/>
      <c r="EO1" s="43"/>
      <c r="EP1" s="43"/>
      <c r="EQ1" s="43"/>
      <c r="ER1" s="43"/>
      <c r="ES1" s="43"/>
      <c r="ET1" s="43"/>
      <c r="EU1" s="43"/>
      <c r="EV1" s="43"/>
      <c r="EW1" s="43"/>
      <c r="EX1" s="43"/>
      <c r="EY1" s="43"/>
      <c r="EZ1" s="43"/>
      <c r="FA1" s="43"/>
      <c r="FB1" s="43"/>
      <c r="FC1" s="43"/>
      <c r="FD1" s="43"/>
      <c r="FE1" s="43"/>
      <c r="FF1" s="43"/>
      <c r="FG1" s="43"/>
      <c r="FH1" s="43"/>
      <c r="FI1" s="43"/>
      <c r="FJ1" s="43"/>
      <c r="FK1" s="43"/>
      <c r="FL1" s="43"/>
      <c r="FM1" s="43"/>
      <c r="FN1" s="43"/>
      <c r="FO1" s="43"/>
      <c r="FP1" s="43"/>
      <c r="FQ1" s="43"/>
      <c r="FR1" s="43"/>
      <c r="FS1" s="43"/>
      <c r="FT1" s="43"/>
      <c r="FU1" s="43"/>
      <c r="FV1" s="43"/>
      <c r="FW1" s="43"/>
      <c r="FX1" s="43"/>
      <c r="FY1" s="43"/>
      <c r="FZ1" s="43"/>
      <c r="GA1" s="43"/>
      <c r="GB1" s="43"/>
      <c r="GC1" s="43"/>
      <c r="GD1" s="43"/>
      <c r="GE1" s="43"/>
      <c r="GF1" s="43"/>
      <c r="GG1" s="43"/>
      <c r="GH1" s="43"/>
      <c r="GI1" s="43"/>
      <c r="GJ1" s="43"/>
      <c r="GK1" s="43"/>
      <c r="GL1" s="43"/>
      <c r="GM1" s="43"/>
      <c r="GN1" s="43"/>
      <c r="GO1" s="43"/>
      <c r="GP1" s="43"/>
      <c r="GQ1" s="43"/>
      <c r="GR1" s="43"/>
      <c r="GS1" s="43"/>
      <c r="GT1" s="43"/>
      <c r="GU1" s="43"/>
      <c r="GV1" s="43"/>
      <c r="GW1" s="43"/>
      <c r="GX1" s="43"/>
      <c r="GY1" s="43"/>
      <c r="GZ1" s="43"/>
      <c r="HA1" s="43"/>
      <c r="HB1" s="43"/>
      <c r="HC1" s="43"/>
      <c r="HD1" s="43"/>
      <c r="HE1" s="43"/>
      <c r="HF1" s="43"/>
      <c r="HG1" s="43"/>
      <c r="HH1" s="43"/>
      <c r="HI1" s="43"/>
      <c r="HJ1" s="43"/>
      <c r="HK1" s="43"/>
      <c r="HL1" s="43"/>
      <c r="HM1" s="43"/>
      <c r="HN1" s="43"/>
      <c r="HO1" s="43"/>
      <c r="HP1" s="43"/>
      <c r="HQ1" s="43"/>
      <c r="HR1" s="43"/>
      <c r="HS1" s="43"/>
      <c r="HT1" s="43"/>
      <c r="HU1" s="43"/>
      <c r="HV1" s="43"/>
      <c r="HW1" s="43"/>
      <c r="HX1" s="43"/>
      <c r="HY1" s="43"/>
      <c r="HZ1" s="43"/>
      <c r="IA1" s="43"/>
      <c r="IB1" s="43"/>
      <c r="IC1" s="43"/>
      <c r="ID1" s="43"/>
      <c r="IE1" s="43"/>
      <c r="IF1" s="43"/>
      <c r="IG1" s="43"/>
      <c r="IH1" s="43"/>
      <c r="II1" s="43"/>
      <c r="IJ1" s="43"/>
      <c r="IK1" s="43"/>
      <c r="IL1" s="43"/>
      <c r="IM1" s="43"/>
      <c r="IN1" s="43"/>
      <c r="IO1" s="43"/>
      <c r="IP1" s="43"/>
      <c r="IQ1" s="43"/>
      <c r="IR1" s="43"/>
      <c r="IS1" s="43"/>
      <c r="IT1" s="43"/>
      <c r="IU1" s="43"/>
      <c r="IV1" s="43"/>
    </row>
    <row r="2" spans="1:256" ht="15" x14ac:dyDescent="0.2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</row>
    <row r="3" spans="1:256" x14ac:dyDescent="0.25">
      <c r="A3" s="105" t="s">
        <v>141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</row>
    <row r="4" spans="1:256" s="49" customFormat="1" x14ac:dyDescent="0.2">
      <c r="A4" s="69" t="s">
        <v>142</v>
      </c>
      <c r="B4" s="70" t="str">
        <f>Produção!C4</f>
        <v>26-31-jul-24</v>
      </c>
      <c r="C4" s="70"/>
      <c r="D4" s="70">
        <f>Desempenho!E4</f>
        <v>45505</v>
      </c>
      <c r="E4" s="70"/>
      <c r="F4" s="70" t="e">
        <f ca="1">Desempenho!F4</f>
        <v>#NAME?</v>
      </c>
      <c r="G4" s="70"/>
      <c r="H4" s="70" t="str">
        <f>Desempenho!G4</f>
        <v>Meta Parcial</v>
      </c>
      <c r="I4" s="70"/>
      <c r="J4" s="70" t="str">
        <f>Desempenho!H4</f>
        <v>01-25-Out-24</v>
      </c>
      <c r="K4" s="70"/>
      <c r="L4" s="70" t="str">
        <f>Desempenho!I4</f>
        <v>Meta Parcial</v>
      </c>
      <c r="M4" s="70"/>
      <c r="N4" s="70" t="str">
        <f>Desempenho!J4</f>
        <v>26-31-Out-24</v>
      </c>
      <c r="O4" s="70"/>
      <c r="P4" s="70" t="str">
        <f>Desempenho!K4</f>
        <v>Meta Mensal</v>
      </c>
      <c r="Q4" s="70"/>
      <c r="R4" s="106">
        <f>Desempenho!L4</f>
        <v>45566</v>
      </c>
      <c r="S4" s="107"/>
      <c r="T4" s="70" t="e">
        <f ca="1">Desempenho!M4</f>
        <v>#NAME?</v>
      </c>
      <c r="U4" s="70"/>
      <c r="V4" s="70" t="e">
        <f ca="1">Desempenho!N4</f>
        <v>#NAME?</v>
      </c>
      <c r="W4" s="70"/>
      <c r="X4" s="70" t="e">
        <f ca="1">Desempenho!O4</f>
        <v>#NAME?</v>
      </c>
      <c r="Y4" s="70"/>
      <c r="Z4" s="70" t="e">
        <f ca="1">Desempenho!P4</f>
        <v>#NAME?</v>
      </c>
      <c r="AA4" s="70"/>
      <c r="AB4" s="70" t="e">
        <f ca="1">Desempenho!Q4</f>
        <v>#NAME?</v>
      </c>
      <c r="AC4" s="70"/>
      <c r="AD4" s="70" t="e">
        <f ca="1">Desempenho!R4</f>
        <v>#NAME?</v>
      </c>
      <c r="AE4" s="70"/>
      <c r="AF4" s="70" t="e">
        <f ca="1">Desempenho!S4</f>
        <v>#NAME?</v>
      </c>
      <c r="AG4" s="70"/>
      <c r="AH4" s="70" t="e">
        <f ca="1">Desempenho!T4</f>
        <v>#NAME?</v>
      </c>
      <c r="AI4" s="70"/>
      <c r="AJ4" s="70" t="e">
        <f ca="1">Desempenho!U4</f>
        <v>#NAME?</v>
      </c>
      <c r="AK4" s="70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  <c r="IM4" s="48"/>
      <c r="IN4" s="48"/>
      <c r="IO4" s="48"/>
      <c r="IP4" s="48"/>
      <c r="IQ4" s="48"/>
      <c r="IR4" s="48"/>
      <c r="IS4" s="48"/>
      <c r="IT4" s="48"/>
      <c r="IU4" s="48"/>
      <c r="IV4" s="48"/>
    </row>
    <row r="5" spans="1:256" s="53" customFormat="1" ht="12.75" customHeight="1" x14ac:dyDescent="0.25">
      <c r="A5" s="71" t="s">
        <v>143</v>
      </c>
      <c r="B5" s="72"/>
      <c r="C5" s="73"/>
      <c r="D5" s="72"/>
      <c r="E5" s="73"/>
      <c r="F5" s="74"/>
      <c r="G5" s="75"/>
      <c r="H5" s="74"/>
      <c r="I5" s="75"/>
      <c r="J5" s="74"/>
      <c r="K5" s="75"/>
      <c r="L5" s="74"/>
      <c r="M5" s="75"/>
      <c r="N5" s="74"/>
      <c r="O5" s="75"/>
      <c r="P5" s="74"/>
      <c r="Q5" s="75"/>
      <c r="R5" s="108"/>
      <c r="S5" s="109"/>
      <c r="T5" s="108"/>
      <c r="U5" s="109"/>
      <c r="V5" s="108"/>
      <c r="W5" s="109"/>
      <c r="X5" s="108"/>
      <c r="Y5" s="109"/>
      <c r="Z5" s="108"/>
      <c r="AA5" s="109"/>
      <c r="AB5" s="108"/>
      <c r="AC5" s="109"/>
      <c r="AD5" s="108"/>
      <c r="AE5" s="109"/>
      <c r="AF5" s="108"/>
      <c r="AG5" s="109"/>
      <c r="AH5" s="108"/>
      <c r="AI5" s="109"/>
      <c r="AJ5" s="108"/>
      <c r="AK5" s="109"/>
    </row>
    <row r="6" spans="1:256" s="58" customFormat="1" x14ac:dyDescent="0.2">
      <c r="A6" s="76" t="s">
        <v>144</v>
      </c>
      <c r="B6" s="100">
        <v>0.43</v>
      </c>
      <c r="C6" s="101"/>
      <c r="D6" s="100">
        <v>8.48E-2</v>
      </c>
      <c r="E6" s="101"/>
      <c r="F6" s="100">
        <v>7.6600000000000001E-2</v>
      </c>
      <c r="G6" s="101"/>
      <c r="H6" s="100"/>
      <c r="I6" s="101"/>
      <c r="J6" s="100"/>
      <c r="K6" s="101"/>
      <c r="L6" s="100"/>
      <c r="M6" s="101"/>
      <c r="N6" s="100"/>
      <c r="O6" s="101"/>
      <c r="P6" s="100"/>
      <c r="Q6" s="101"/>
      <c r="R6" s="100">
        <v>0.185</v>
      </c>
      <c r="S6" s="101"/>
      <c r="T6" s="100">
        <v>0.17</v>
      </c>
      <c r="U6" s="101"/>
      <c r="V6" s="100">
        <v>0.18</v>
      </c>
      <c r="W6" s="101"/>
      <c r="X6" s="100"/>
      <c r="Y6" s="101"/>
      <c r="Z6" s="100"/>
      <c r="AA6" s="101"/>
      <c r="AB6" s="100"/>
      <c r="AC6" s="101"/>
      <c r="AD6" s="100"/>
      <c r="AE6" s="101"/>
      <c r="AF6" s="100"/>
      <c r="AG6" s="101"/>
      <c r="AH6" s="100"/>
      <c r="AI6" s="101"/>
      <c r="AJ6" s="100"/>
      <c r="AK6" s="101"/>
      <c r="AL6" s="57"/>
      <c r="AM6" s="57"/>
      <c r="AN6" s="57"/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  <c r="BG6" s="57"/>
      <c r="BH6" s="57"/>
      <c r="BI6" s="57"/>
      <c r="BJ6" s="57"/>
      <c r="BK6" s="57"/>
      <c r="BL6" s="57"/>
      <c r="BM6" s="57"/>
      <c r="BN6" s="57"/>
      <c r="BO6" s="57"/>
      <c r="BP6" s="57"/>
      <c r="BQ6" s="57"/>
      <c r="BR6" s="57"/>
      <c r="BS6" s="57"/>
      <c r="BT6" s="57"/>
      <c r="BU6" s="57"/>
      <c r="BV6" s="57"/>
      <c r="BW6" s="57"/>
      <c r="BX6" s="57"/>
      <c r="BY6" s="57"/>
      <c r="BZ6" s="57"/>
      <c r="CA6" s="57"/>
      <c r="CB6" s="57"/>
      <c r="CC6" s="57"/>
      <c r="CD6" s="57"/>
      <c r="CE6" s="57"/>
      <c r="CF6" s="57"/>
      <c r="CG6" s="57"/>
      <c r="CH6" s="57"/>
      <c r="CI6" s="57"/>
      <c r="CJ6" s="57"/>
      <c r="CK6" s="57"/>
      <c r="CL6" s="57"/>
      <c r="CM6" s="57"/>
      <c r="CN6" s="57"/>
      <c r="CO6" s="57"/>
      <c r="CP6" s="57"/>
      <c r="CQ6" s="57"/>
      <c r="CR6" s="57"/>
      <c r="CS6" s="57"/>
      <c r="CT6" s="57"/>
      <c r="CU6" s="57"/>
      <c r="CV6" s="57"/>
      <c r="CW6" s="57"/>
      <c r="CX6" s="57"/>
      <c r="CY6" s="57"/>
      <c r="CZ6" s="57"/>
      <c r="DA6" s="57"/>
      <c r="DB6" s="57"/>
      <c r="DC6" s="57"/>
      <c r="DD6" s="57"/>
      <c r="DE6" s="57"/>
      <c r="DF6" s="57"/>
      <c r="DG6" s="57"/>
      <c r="DH6" s="57"/>
      <c r="DI6" s="57"/>
      <c r="DJ6" s="57"/>
      <c r="DK6" s="57"/>
      <c r="DL6" s="57"/>
      <c r="DM6" s="57"/>
      <c r="DN6" s="57"/>
      <c r="DO6" s="57"/>
      <c r="DP6" s="57"/>
      <c r="DQ6" s="57"/>
      <c r="DR6" s="57"/>
      <c r="DS6" s="57"/>
      <c r="DT6" s="57"/>
      <c r="DU6" s="57"/>
      <c r="DV6" s="57"/>
      <c r="DW6" s="57"/>
      <c r="DX6" s="57"/>
      <c r="DY6" s="57"/>
      <c r="DZ6" s="57"/>
      <c r="EA6" s="57"/>
      <c r="EB6" s="57"/>
      <c r="EC6" s="57"/>
      <c r="ED6" s="57"/>
      <c r="EE6" s="57"/>
      <c r="EF6" s="57"/>
      <c r="EG6" s="57"/>
      <c r="EH6" s="57"/>
      <c r="EI6" s="57"/>
      <c r="EJ6" s="57"/>
      <c r="EK6" s="57"/>
      <c r="EL6" s="57"/>
      <c r="EM6" s="57"/>
      <c r="EN6" s="57"/>
      <c r="EO6" s="57"/>
      <c r="EP6" s="57"/>
      <c r="EQ6" s="57"/>
      <c r="ER6" s="57"/>
      <c r="ES6" s="57"/>
      <c r="ET6" s="57"/>
      <c r="EU6" s="57"/>
      <c r="EV6" s="57"/>
      <c r="EW6" s="57"/>
      <c r="EX6" s="57"/>
      <c r="EY6" s="57"/>
      <c r="EZ6" s="57"/>
      <c r="FA6" s="57"/>
      <c r="FB6" s="57"/>
      <c r="FC6" s="57"/>
      <c r="FD6" s="57"/>
      <c r="FE6" s="57"/>
      <c r="FF6" s="57"/>
      <c r="FG6" s="57"/>
      <c r="FH6" s="57"/>
      <c r="FI6" s="57"/>
      <c r="FJ6" s="57"/>
      <c r="FK6" s="57"/>
      <c r="FL6" s="57"/>
      <c r="FM6" s="57"/>
      <c r="FN6" s="57"/>
      <c r="FO6" s="57"/>
      <c r="FP6" s="57"/>
      <c r="FQ6" s="57"/>
      <c r="FR6" s="57"/>
      <c r="FS6" s="57"/>
      <c r="FT6" s="57"/>
      <c r="FU6" s="57"/>
      <c r="FV6" s="57"/>
      <c r="FW6" s="57"/>
      <c r="FX6" s="57"/>
      <c r="FY6" s="57"/>
      <c r="FZ6" s="57"/>
      <c r="GA6" s="57"/>
      <c r="GB6" s="57"/>
      <c r="GC6" s="57"/>
      <c r="GD6" s="57"/>
      <c r="GE6" s="57"/>
      <c r="GF6" s="57"/>
      <c r="GG6" s="57"/>
      <c r="GH6" s="57"/>
      <c r="GI6" s="57"/>
      <c r="GJ6" s="57"/>
      <c r="GK6" s="57"/>
      <c r="GL6" s="57"/>
      <c r="GM6" s="57"/>
      <c r="GN6" s="57"/>
      <c r="GO6" s="57"/>
      <c r="GP6" s="57"/>
      <c r="GQ6" s="57"/>
      <c r="GR6" s="57"/>
      <c r="GS6" s="57"/>
      <c r="GT6" s="57"/>
      <c r="GU6" s="57"/>
      <c r="GV6" s="57"/>
      <c r="GW6" s="57"/>
      <c r="GX6" s="57"/>
      <c r="GY6" s="57"/>
      <c r="GZ6" s="57"/>
      <c r="HA6" s="57"/>
      <c r="HB6" s="57"/>
      <c r="HC6" s="57"/>
      <c r="HD6" s="57"/>
      <c r="HE6" s="57"/>
      <c r="HF6" s="57"/>
      <c r="HG6" s="57"/>
      <c r="HH6" s="57"/>
      <c r="HI6" s="57"/>
      <c r="HJ6" s="57"/>
      <c r="HK6" s="57"/>
      <c r="HL6" s="57"/>
      <c r="HM6" s="57"/>
      <c r="HN6" s="57"/>
      <c r="HO6" s="57"/>
      <c r="HP6" s="57"/>
      <c r="HQ6" s="57"/>
      <c r="HR6" s="57"/>
      <c r="HS6" s="57"/>
      <c r="HT6" s="57"/>
      <c r="HU6" s="57"/>
      <c r="HV6" s="57"/>
      <c r="HW6" s="57"/>
      <c r="HX6" s="57"/>
      <c r="HY6" s="57"/>
      <c r="HZ6" s="57"/>
      <c r="IA6" s="57"/>
      <c r="IB6" s="57"/>
      <c r="IC6" s="57"/>
      <c r="ID6" s="57"/>
      <c r="IE6" s="57"/>
      <c r="IF6" s="57"/>
      <c r="IG6" s="57"/>
      <c r="IH6" s="57"/>
      <c r="II6" s="57"/>
      <c r="IJ6" s="57"/>
      <c r="IK6" s="57"/>
      <c r="IL6" s="57"/>
      <c r="IM6" s="57"/>
      <c r="IN6" s="57"/>
      <c r="IO6" s="57"/>
      <c r="IP6" s="57"/>
      <c r="IQ6" s="57"/>
      <c r="IR6" s="57"/>
      <c r="IS6" s="57"/>
      <c r="IT6" s="57"/>
      <c r="IU6" s="57"/>
      <c r="IV6" s="57"/>
    </row>
    <row r="7" spans="1:256" s="58" customFormat="1" x14ac:dyDescent="0.2">
      <c r="A7" s="76" t="s">
        <v>145</v>
      </c>
      <c r="B7" s="100">
        <v>0.34</v>
      </c>
      <c r="C7" s="101"/>
      <c r="D7" s="100">
        <v>3.7400000000000003E-2</v>
      </c>
      <c r="E7" s="101"/>
      <c r="F7" s="100">
        <v>0.12540000000000001</v>
      </c>
      <c r="G7" s="101"/>
      <c r="H7" s="100"/>
      <c r="I7" s="101"/>
      <c r="J7" s="100"/>
      <c r="K7" s="101"/>
      <c r="L7" s="100"/>
      <c r="M7" s="101"/>
      <c r="N7" s="100"/>
      <c r="O7" s="101"/>
      <c r="P7" s="100"/>
      <c r="Q7" s="101"/>
      <c r="R7" s="100">
        <v>5.0999999999999997E-2</v>
      </c>
      <c r="S7" s="101"/>
      <c r="T7" s="100">
        <v>0.1</v>
      </c>
      <c r="U7" s="101"/>
      <c r="V7" s="100">
        <v>0.09</v>
      </c>
      <c r="W7" s="101"/>
      <c r="X7" s="100"/>
      <c r="Y7" s="101"/>
      <c r="Z7" s="100"/>
      <c r="AA7" s="101"/>
      <c r="AB7" s="100"/>
      <c r="AC7" s="101"/>
      <c r="AD7" s="100"/>
      <c r="AE7" s="101"/>
      <c r="AF7" s="100"/>
      <c r="AG7" s="101"/>
      <c r="AH7" s="100"/>
      <c r="AI7" s="101"/>
      <c r="AJ7" s="100"/>
      <c r="AK7" s="101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  <c r="CC7" s="57"/>
      <c r="CD7" s="57"/>
      <c r="CE7" s="57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  <c r="DA7" s="57"/>
      <c r="DB7" s="57"/>
      <c r="DC7" s="57"/>
      <c r="DD7" s="57"/>
      <c r="DE7" s="57"/>
      <c r="DF7" s="57"/>
      <c r="DG7" s="57"/>
      <c r="DH7" s="57"/>
      <c r="DI7" s="57"/>
      <c r="DJ7" s="57"/>
      <c r="DK7" s="57"/>
      <c r="DL7" s="57"/>
      <c r="DM7" s="57"/>
      <c r="DN7" s="57"/>
      <c r="DO7" s="57"/>
      <c r="DP7" s="57"/>
      <c r="DQ7" s="57"/>
      <c r="DR7" s="57"/>
      <c r="DS7" s="57"/>
      <c r="DT7" s="57"/>
      <c r="DU7" s="57"/>
      <c r="DV7" s="57"/>
      <c r="DW7" s="57"/>
      <c r="DX7" s="57"/>
      <c r="DY7" s="57"/>
      <c r="DZ7" s="57"/>
      <c r="EA7" s="57"/>
      <c r="EB7" s="57"/>
      <c r="EC7" s="57"/>
      <c r="ED7" s="57"/>
      <c r="EE7" s="57"/>
      <c r="EF7" s="57"/>
      <c r="EG7" s="57"/>
      <c r="EH7" s="57"/>
      <c r="EI7" s="57"/>
      <c r="EJ7" s="57"/>
      <c r="EK7" s="57"/>
      <c r="EL7" s="57"/>
      <c r="EM7" s="57"/>
      <c r="EN7" s="57"/>
      <c r="EO7" s="57"/>
      <c r="EP7" s="57"/>
      <c r="EQ7" s="57"/>
      <c r="ER7" s="57"/>
      <c r="ES7" s="57"/>
      <c r="ET7" s="57"/>
      <c r="EU7" s="57"/>
      <c r="EV7" s="57"/>
      <c r="EW7" s="57"/>
      <c r="EX7" s="57"/>
      <c r="EY7" s="57"/>
      <c r="EZ7" s="57"/>
      <c r="FA7" s="57"/>
      <c r="FB7" s="57"/>
      <c r="FC7" s="57"/>
      <c r="FD7" s="57"/>
      <c r="FE7" s="57"/>
      <c r="FF7" s="57"/>
      <c r="FG7" s="57"/>
      <c r="FH7" s="57"/>
      <c r="FI7" s="57"/>
      <c r="FJ7" s="57"/>
      <c r="FK7" s="57"/>
      <c r="FL7" s="57"/>
      <c r="FM7" s="57"/>
      <c r="FN7" s="57"/>
      <c r="FO7" s="57"/>
      <c r="FP7" s="57"/>
      <c r="FQ7" s="57"/>
      <c r="FR7" s="57"/>
      <c r="FS7" s="57"/>
      <c r="FT7" s="57"/>
      <c r="FU7" s="57"/>
      <c r="FV7" s="57"/>
      <c r="FW7" s="57"/>
      <c r="FX7" s="57"/>
      <c r="FY7" s="57"/>
      <c r="FZ7" s="57"/>
      <c r="GA7" s="57"/>
      <c r="GB7" s="57"/>
      <c r="GC7" s="57"/>
      <c r="GD7" s="57"/>
      <c r="GE7" s="57"/>
      <c r="GF7" s="57"/>
      <c r="GG7" s="57"/>
      <c r="GH7" s="57"/>
      <c r="GI7" s="57"/>
      <c r="GJ7" s="57"/>
      <c r="GK7" s="57"/>
      <c r="GL7" s="57"/>
      <c r="GM7" s="57"/>
      <c r="GN7" s="57"/>
      <c r="GO7" s="57"/>
      <c r="GP7" s="57"/>
      <c r="GQ7" s="57"/>
      <c r="GR7" s="57"/>
      <c r="GS7" s="57"/>
      <c r="GT7" s="57"/>
      <c r="GU7" s="57"/>
      <c r="GV7" s="57"/>
      <c r="GW7" s="57"/>
      <c r="GX7" s="57"/>
      <c r="GY7" s="57"/>
      <c r="GZ7" s="57"/>
      <c r="HA7" s="57"/>
      <c r="HB7" s="57"/>
      <c r="HC7" s="57"/>
      <c r="HD7" s="57"/>
      <c r="HE7" s="57"/>
      <c r="HF7" s="57"/>
      <c r="HG7" s="57"/>
      <c r="HH7" s="57"/>
      <c r="HI7" s="57"/>
      <c r="HJ7" s="57"/>
      <c r="HK7" s="57"/>
      <c r="HL7" s="57"/>
      <c r="HM7" s="57"/>
      <c r="HN7" s="57"/>
      <c r="HO7" s="57"/>
      <c r="HP7" s="57"/>
      <c r="HQ7" s="57"/>
      <c r="HR7" s="57"/>
      <c r="HS7" s="57"/>
      <c r="HT7" s="57"/>
      <c r="HU7" s="57"/>
      <c r="HV7" s="57"/>
      <c r="HW7" s="57"/>
      <c r="HX7" s="57"/>
      <c r="HY7" s="57"/>
      <c r="HZ7" s="57"/>
      <c r="IA7" s="57"/>
      <c r="IB7" s="57"/>
      <c r="IC7" s="57"/>
      <c r="ID7" s="57"/>
      <c r="IE7" s="57"/>
      <c r="IF7" s="57"/>
      <c r="IG7" s="57"/>
      <c r="IH7" s="57"/>
      <c r="II7" s="57"/>
      <c r="IJ7" s="57"/>
      <c r="IK7" s="57"/>
      <c r="IL7" s="57"/>
      <c r="IM7" s="57"/>
      <c r="IN7" s="57"/>
      <c r="IO7" s="57"/>
      <c r="IP7" s="57"/>
      <c r="IQ7" s="57"/>
      <c r="IR7" s="57"/>
      <c r="IS7" s="57"/>
      <c r="IT7" s="57"/>
      <c r="IU7" s="57"/>
      <c r="IV7" s="57"/>
    </row>
    <row r="8" spans="1:256" s="58" customFormat="1" x14ac:dyDescent="0.2">
      <c r="A8" s="76" t="s">
        <v>146</v>
      </c>
      <c r="B8" s="100">
        <v>0</v>
      </c>
      <c r="C8" s="101"/>
      <c r="D8" s="100">
        <v>0</v>
      </c>
      <c r="E8" s="101"/>
      <c r="F8" s="100">
        <v>0.1993</v>
      </c>
      <c r="G8" s="101"/>
      <c r="H8" s="100"/>
      <c r="I8" s="101"/>
      <c r="J8" s="100"/>
      <c r="K8" s="101"/>
      <c r="L8" s="100"/>
      <c r="M8" s="101"/>
      <c r="N8" s="100"/>
      <c r="O8" s="101"/>
      <c r="P8" s="100"/>
      <c r="Q8" s="101"/>
      <c r="R8" s="100">
        <v>0.3</v>
      </c>
      <c r="S8" s="101"/>
      <c r="T8" s="100">
        <v>0.28999999999999998</v>
      </c>
      <c r="U8" s="101"/>
      <c r="V8" s="100">
        <v>0.27</v>
      </c>
      <c r="W8" s="101"/>
      <c r="X8" s="100"/>
      <c r="Y8" s="101"/>
      <c r="Z8" s="100"/>
      <c r="AA8" s="101"/>
      <c r="AB8" s="100"/>
      <c r="AC8" s="101"/>
      <c r="AD8" s="100"/>
      <c r="AE8" s="101"/>
      <c r="AF8" s="100"/>
      <c r="AG8" s="101"/>
      <c r="AH8" s="100"/>
      <c r="AI8" s="101"/>
      <c r="AJ8" s="100"/>
      <c r="AK8" s="101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57"/>
      <c r="DT8" s="57"/>
      <c r="DU8" s="57"/>
      <c r="DV8" s="57"/>
      <c r="DW8" s="57"/>
      <c r="DX8" s="57"/>
      <c r="DY8" s="57"/>
      <c r="DZ8" s="57"/>
      <c r="EA8" s="57"/>
      <c r="EB8" s="57"/>
      <c r="EC8" s="57"/>
      <c r="ED8" s="57"/>
      <c r="EE8" s="57"/>
      <c r="EF8" s="57"/>
      <c r="EG8" s="57"/>
      <c r="EH8" s="57"/>
      <c r="EI8" s="57"/>
      <c r="EJ8" s="57"/>
      <c r="EK8" s="57"/>
      <c r="EL8" s="57"/>
      <c r="EM8" s="57"/>
      <c r="EN8" s="57"/>
      <c r="EO8" s="57"/>
      <c r="EP8" s="57"/>
      <c r="EQ8" s="57"/>
      <c r="ER8" s="57"/>
      <c r="ES8" s="57"/>
      <c r="ET8" s="57"/>
      <c r="EU8" s="57"/>
      <c r="EV8" s="57"/>
      <c r="EW8" s="57"/>
      <c r="EX8" s="57"/>
      <c r="EY8" s="57"/>
      <c r="EZ8" s="57"/>
      <c r="FA8" s="57"/>
      <c r="FB8" s="57"/>
      <c r="FC8" s="57"/>
      <c r="FD8" s="57"/>
      <c r="FE8" s="57"/>
      <c r="FF8" s="57"/>
      <c r="FG8" s="57"/>
      <c r="FH8" s="57"/>
      <c r="FI8" s="57"/>
      <c r="FJ8" s="57"/>
      <c r="FK8" s="57"/>
      <c r="FL8" s="57"/>
      <c r="FM8" s="57"/>
      <c r="FN8" s="57"/>
      <c r="FO8" s="57"/>
      <c r="FP8" s="57"/>
      <c r="FQ8" s="57"/>
      <c r="FR8" s="57"/>
      <c r="FS8" s="57"/>
      <c r="FT8" s="57"/>
      <c r="FU8" s="57"/>
      <c r="FV8" s="57"/>
      <c r="FW8" s="57"/>
      <c r="FX8" s="57"/>
      <c r="FY8" s="57"/>
      <c r="FZ8" s="57"/>
      <c r="GA8" s="57"/>
      <c r="GB8" s="57"/>
      <c r="GC8" s="57"/>
      <c r="GD8" s="57"/>
      <c r="GE8" s="57"/>
      <c r="GF8" s="57"/>
      <c r="GG8" s="57"/>
      <c r="GH8" s="57"/>
      <c r="GI8" s="57"/>
      <c r="GJ8" s="57"/>
      <c r="GK8" s="57"/>
      <c r="GL8" s="57"/>
      <c r="GM8" s="57"/>
      <c r="GN8" s="57"/>
      <c r="GO8" s="57"/>
      <c r="GP8" s="57"/>
      <c r="GQ8" s="57"/>
      <c r="GR8" s="57"/>
      <c r="GS8" s="57"/>
      <c r="GT8" s="57"/>
      <c r="GU8" s="57"/>
      <c r="GV8" s="57"/>
      <c r="GW8" s="57"/>
      <c r="GX8" s="57"/>
      <c r="GY8" s="57"/>
      <c r="GZ8" s="57"/>
      <c r="HA8" s="57"/>
      <c r="HB8" s="57"/>
      <c r="HC8" s="57"/>
      <c r="HD8" s="57"/>
      <c r="HE8" s="57"/>
      <c r="HF8" s="57"/>
      <c r="HG8" s="57"/>
      <c r="HH8" s="57"/>
      <c r="HI8" s="57"/>
      <c r="HJ8" s="57"/>
      <c r="HK8" s="57"/>
      <c r="HL8" s="57"/>
      <c r="HM8" s="57"/>
      <c r="HN8" s="57"/>
      <c r="HO8" s="57"/>
      <c r="HP8" s="57"/>
      <c r="HQ8" s="57"/>
      <c r="HR8" s="57"/>
      <c r="HS8" s="57"/>
      <c r="HT8" s="57"/>
      <c r="HU8" s="57"/>
      <c r="HV8" s="57"/>
      <c r="HW8" s="57"/>
      <c r="HX8" s="57"/>
      <c r="HY8" s="57"/>
      <c r="HZ8" s="57"/>
      <c r="IA8" s="57"/>
      <c r="IB8" s="57"/>
      <c r="IC8" s="57"/>
      <c r="ID8" s="57"/>
      <c r="IE8" s="57"/>
      <c r="IF8" s="57"/>
      <c r="IG8" s="57"/>
      <c r="IH8" s="57"/>
      <c r="II8" s="57"/>
      <c r="IJ8" s="57"/>
      <c r="IK8" s="57"/>
      <c r="IL8" s="57"/>
      <c r="IM8" s="57"/>
      <c r="IN8" s="57"/>
      <c r="IO8" s="57"/>
      <c r="IP8" s="57"/>
      <c r="IQ8" s="57"/>
      <c r="IR8" s="57"/>
      <c r="IS8" s="57"/>
      <c r="IT8" s="57"/>
      <c r="IU8" s="57"/>
      <c r="IV8" s="57"/>
    </row>
    <row r="9" spans="1:256" s="58" customFormat="1" x14ac:dyDescent="0.2">
      <c r="A9" s="76" t="s">
        <v>147</v>
      </c>
      <c r="B9" s="100">
        <v>0.22</v>
      </c>
      <c r="C9" s="101"/>
      <c r="D9" s="100">
        <v>0</v>
      </c>
      <c r="E9" s="101"/>
      <c r="F9" s="100">
        <v>1.4E-3</v>
      </c>
      <c r="G9" s="101"/>
      <c r="H9" s="100"/>
      <c r="I9" s="101"/>
      <c r="J9" s="100"/>
      <c r="K9" s="101"/>
      <c r="L9" s="100"/>
      <c r="M9" s="101"/>
      <c r="N9" s="100"/>
      <c r="O9" s="101"/>
      <c r="P9" s="100"/>
      <c r="Q9" s="101"/>
      <c r="R9" s="100">
        <v>2.3E-2</v>
      </c>
      <c r="S9" s="101"/>
      <c r="T9" s="100">
        <v>0.03</v>
      </c>
      <c r="U9" s="101"/>
      <c r="V9" s="100">
        <v>0.01</v>
      </c>
      <c r="W9" s="101"/>
      <c r="X9" s="100"/>
      <c r="Y9" s="101"/>
      <c r="Z9" s="100"/>
      <c r="AA9" s="101"/>
      <c r="AB9" s="100"/>
      <c r="AC9" s="101"/>
      <c r="AD9" s="100"/>
      <c r="AE9" s="101"/>
      <c r="AF9" s="100"/>
      <c r="AG9" s="101"/>
      <c r="AH9" s="100"/>
      <c r="AI9" s="101"/>
      <c r="AJ9" s="100"/>
      <c r="AK9" s="101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  <c r="AW9" s="57"/>
      <c r="AX9" s="57"/>
      <c r="AY9" s="57"/>
      <c r="AZ9" s="57"/>
      <c r="BA9" s="57"/>
      <c r="BB9" s="57"/>
      <c r="BC9" s="57"/>
      <c r="BD9" s="57"/>
      <c r="BE9" s="57"/>
      <c r="BF9" s="57"/>
      <c r="BG9" s="57"/>
      <c r="BH9" s="57"/>
      <c r="BI9" s="57"/>
      <c r="BJ9" s="57"/>
      <c r="BK9" s="57"/>
      <c r="BL9" s="57"/>
      <c r="BM9" s="57"/>
      <c r="BN9" s="57"/>
      <c r="BO9" s="57"/>
      <c r="BP9" s="57"/>
      <c r="BQ9" s="57"/>
      <c r="BR9" s="57"/>
      <c r="BS9" s="57"/>
      <c r="BT9" s="57"/>
      <c r="BU9" s="57"/>
      <c r="BV9" s="57"/>
      <c r="BW9" s="57"/>
      <c r="BX9" s="57"/>
      <c r="BY9" s="57"/>
      <c r="BZ9" s="57"/>
      <c r="CA9" s="57"/>
      <c r="CB9" s="57"/>
      <c r="CC9" s="57"/>
      <c r="CD9" s="57"/>
      <c r="CE9" s="57"/>
      <c r="CF9" s="57"/>
      <c r="CG9" s="57"/>
      <c r="CH9" s="57"/>
      <c r="CI9" s="57"/>
      <c r="CJ9" s="57"/>
      <c r="CK9" s="57"/>
      <c r="CL9" s="57"/>
      <c r="CM9" s="57"/>
      <c r="CN9" s="57"/>
      <c r="CO9" s="57"/>
      <c r="CP9" s="57"/>
      <c r="CQ9" s="57"/>
      <c r="CR9" s="57"/>
      <c r="CS9" s="57"/>
      <c r="CT9" s="57"/>
      <c r="CU9" s="57"/>
      <c r="CV9" s="57"/>
      <c r="CW9" s="57"/>
      <c r="CX9" s="57"/>
      <c r="CY9" s="57"/>
      <c r="CZ9" s="57"/>
      <c r="DA9" s="57"/>
      <c r="DB9" s="57"/>
      <c r="DC9" s="57"/>
      <c r="DD9" s="57"/>
      <c r="DE9" s="57"/>
      <c r="DF9" s="57"/>
      <c r="DG9" s="57"/>
      <c r="DH9" s="57"/>
      <c r="DI9" s="57"/>
      <c r="DJ9" s="57"/>
      <c r="DK9" s="57"/>
      <c r="DL9" s="57"/>
      <c r="DM9" s="57"/>
      <c r="DN9" s="57"/>
      <c r="DO9" s="57"/>
      <c r="DP9" s="57"/>
      <c r="DQ9" s="57"/>
      <c r="DR9" s="57"/>
      <c r="DS9" s="57"/>
      <c r="DT9" s="57"/>
      <c r="DU9" s="57"/>
      <c r="DV9" s="57"/>
      <c r="DW9" s="57"/>
      <c r="DX9" s="57"/>
      <c r="DY9" s="57"/>
      <c r="DZ9" s="57"/>
      <c r="EA9" s="57"/>
      <c r="EB9" s="57"/>
      <c r="EC9" s="57"/>
      <c r="ED9" s="57"/>
      <c r="EE9" s="57"/>
      <c r="EF9" s="57"/>
      <c r="EG9" s="57"/>
      <c r="EH9" s="57"/>
      <c r="EI9" s="57"/>
      <c r="EJ9" s="57"/>
      <c r="EK9" s="57"/>
      <c r="EL9" s="57"/>
      <c r="EM9" s="57"/>
      <c r="EN9" s="57"/>
      <c r="EO9" s="57"/>
      <c r="EP9" s="57"/>
      <c r="EQ9" s="57"/>
      <c r="ER9" s="57"/>
      <c r="ES9" s="57"/>
      <c r="ET9" s="57"/>
      <c r="EU9" s="57"/>
      <c r="EV9" s="57"/>
      <c r="EW9" s="57"/>
      <c r="EX9" s="57"/>
      <c r="EY9" s="57"/>
      <c r="EZ9" s="57"/>
      <c r="FA9" s="57"/>
      <c r="FB9" s="57"/>
      <c r="FC9" s="57"/>
      <c r="FD9" s="57"/>
      <c r="FE9" s="57"/>
      <c r="FF9" s="57"/>
      <c r="FG9" s="57"/>
      <c r="FH9" s="57"/>
      <c r="FI9" s="57"/>
      <c r="FJ9" s="57"/>
      <c r="FK9" s="57"/>
      <c r="FL9" s="57"/>
      <c r="FM9" s="57"/>
      <c r="FN9" s="57"/>
      <c r="FO9" s="57"/>
      <c r="FP9" s="57"/>
      <c r="FQ9" s="57"/>
      <c r="FR9" s="57"/>
      <c r="FS9" s="57"/>
      <c r="FT9" s="57"/>
      <c r="FU9" s="57"/>
      <c r="FV9" s="57"/>
      <c r="FW9" s="57"/>
      <c r="FX9" s="57"/>
      <c r="FY9" s="57"/>
      <c r="FZ9" s="57"/>
      <c r="GA9" s="57"/>
      <c r="GB9" s="57"/>
      <c r="GC9" s="57"/>
      <c r="GD9" s="57"/>
      <c r="GE9" s="57"/>
      <c r="GF9" s="57"/>
      <c r="GG9" s="57"/>
      <c r="GH9" s="57"/>
      <c r="GI9" s="57"/>
      <c r="GJ9" s="57"/>
      <c r="GK9" s="57"/>
      <c r="GL9" s="57"/>
      <c r="GM9" s="57"/>
      <c r="GN9" s="57"/>
      <c r="GO9" s="57"/>
      <c r="GP9" s="57"/>
      <c r="GQ9" s="57"/>
      <c r="GR9" s="57"/>
      <c r="GS9" s="57"/>
      <c r="GT9" s="57"/>
      <c r="GU9" s="57"/>
      <c r="GV9" s="57"/>
      <c r="GW9" s="57"/>
      <c r="GX9" s="57"/>
      <c r="GY9" s="57"/>
      <c r="GZ9" s="57"/>
      <c r="HA9" s="57"/>
      <c r="HB9" s="57"/>
      <c r="HC9" s="57"/>
      <c r="HD9" s="57"/>
      <c r="HE9" s="57"/>
      <c r="HF9" s="57"/>
      <c r="HG9" s="57"/>
      <c r="HH9" s="57"/>
      <c r="HI9" s="57"/>
      <c r="HJ9" s="57"/>
      <c r="HK9" s="57"/>
      <c r="HL9" s="57"/>
      <c r="HM9" s="57"/>
      <c r="HN9" s="57"/>
      <c r="HO9" s="57"/>
      <c r="HP9" s="57"/>
      <c r="HQ9" s="57"/>
      <c r="HR9" s="57"/>
      <c r="HS9" s="57"/>
      <c r="HT9" s="57"/>
      <c r="HU9" s="57"/>
      <c r="HV9" s="57"/>
      <c r="HW9" s="57"/>
      <c r="HX9" s="57"/>
      <c r="HY9" s="57"/>
      <c r="HZ9" s="57"/>
      <c r="IA9" s="57"/>
      <c r="IB9" s="57"/>
      <c r="IC9" s="57"/>
      <c r="ID9" s="57"/>
      <c r="IE9" s="57"/>
      <c r="IF9" s="57"/>
      <c r="IG9" s="57"/>
      <c r="IH9" s="57"/>
      <c r="II9" s="57"/>
      <c r="IJ9" s="57"/>
      <c r="IK9" s="57"/>
      <c r="IL9" s="57"/>
      <c r="IM9" s="57"/>
      <c r="IN9" s="57"/>
      <c r="IO9" s="57"/>
      <c r="IP9" s="57"/>
      <c r="IQ9" s="57"/>
      <c r="IR9" s="57"/>
      <c r="IS9" s="57"/>
      <c r="IT9" s="57"/>
      <c r="IU9" s="57"/>
      <c r="IV9" s="57"/>
    </row>
    <row r="10" spans="1:256" s="58" customFormat="1" x14ac:dyDescent="0.2">
      <c r="A10" s="76" t="s">
        <v>148</v>
      </c>
      <c r="B10" s="100">
        <v>0.23</v>
      </c>
      <c r="C10" s="101"/>
      <c r="D10" s="100">
        <v>3.3999999999999998E-3</v>
      </c>
      <c r="E10" s="101"/>
      <c r="F10" s="100">
        <v>0</v>
      </c>
      <c r="G10" s="101"/>
      <c r="H10" s="100"/>
      <c r="I10" s="101"/>
      <c r="J10" s="100"/>
      <c r="K10" s="101"/>
      <c r="L10" s="100"/>
      <c r="M10" s="101"/>
      <c r="N10" s="100"/>
      <c r="O10" s="101"/>
      <c r="P10" s="100"/>
      <c r="Q10" s="101"/>
      <c r="R10" s="100">
        <v>1.4E-2</v>
      </c>
      <c r="S10" s="101"/>
      <c r="T10" s="100">
        <v>0.02</v>
      </c>
      <c r="U10" s="101"/>
      <c r="V10" s="100">
        <v>2.8E-3</v>
      </c>
      <c r="W10" s="101"/>
      <c r="X10" s="100"/>
      <c r="Y10" s="101"/>
      <c r="Z10" s="100"/>
      <c r="AA10" s="101"/>
      <c r="AB10" s="100"/>
      <c r="AC10" s="101"/>
      <c r="AD10" s="100"/>
      <c r="AE10" s="101"/>
      <c r="AF10" s="100"/>
      <c r="AG10" s="101"/>
      <c r="AH10" s="100"/>
      <c r="AI10" s="101"/>
      <c r="AJ10" s="100"/>
      <c r="AK10" s="101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7"/>
      <c r="BW10" s="57"/>
      <c r="BX10" s="57"/>
      <c r="BY10" s="57"/>
      <c r="BZ10" s="57"/>
      <c r="CA10" s="57"/>
      <c r="CB10" s="57"/>
      <c r="CC10" s="57"/>
      <c r="CD10" s="57"/>
      <c r="CE10" s="57"/>
      <c r="CF10" s="57"/>
      <c r="CG10" s="57"/>
      <c r="CH10" s="57"/>
      <c r="CI10" s="57"/>
      <c r="CJ10" s="57"/>
      <c r="CK10" s="57"/>
      <c r="CL10" s="57"/>
      <c r="CM10" s="57"/>
      <c r="CN10" s="57"/>
      <c r="CO10" s="57"/>
      <c r="CP10" s="57"/>
      <c r="CQ10" s="57"/>
      <c r="CR10" s="57"/>
      <c r="CS10" s="57"/>
      <c r="CT10" s="57"/>
      <c r="CU10" s="57"/>
      <c r="CV10" s="57"/>
      <c r="CW10" s="57"/>
      <c r="CX10" s="57"/>
      <c r="CY10" s="57"/>
      <c r="CZ10" s="57"/>
      <c r="DA10" s="57"/>
      <c r="DB10" s="57"/>
      <c r="DC10" s="57"/>
      <c r="DD10" s="57"/>
      <c r="DE10" s="57"/>
      <c r="DF10" s="57"/>
      <c r="DG10" s="57"/>
      <c r="DH10" s="57"/>
      <c r="DI10" s="57"/>
      <c r="DJ10" s="57"/>
      <c r="DK10" s="57"/>
      <c r="DL10" s="57"/>
      <c r="DM10" s="57"/>
      <c r="DN10" s="57"/>
      <c r="DO10" s="57"/>
      <c r="DP10" s="57"/>
      <c r="DQ10" s="57"/>
      <c r="DR10" s="57"/>
      <c r="DS10" s="57"/>
      <c r="DT10" s="57"/>
      <c r="DU10" s="57"/>
      <c r="DV10" s="57"/>
      <c r="DW10" s="57"/>
      <c r="DX10" s="57"/>
      <c r="DY10" s="57"/>
      <c r="DZ10" s="57"/>
      <c r="EA10" s="57"/>
      <c r="EB10" s="57"/>
      <c r="EC10" s="57"/>
      <c r="ED10" s="57"/>
      <c r="EE10" s="57"/>
      <c r="EF10" s="57"/>
      <c r="EG10" s="57"/>
      <c r="EH10" s="57"/>
      <c r="EI10" s="57"/>
      <c r="EJ10" s="57"/>
      <c r="EK10" s="57"/>
      <c r="EL10" s="57"/>
      <c r="EM10" s="57"/>
      <c r="EN10" s="57"/>
      <c r="EO10" s="57"/>
      <c r="EP10" s="57"/>
      <c r="EQ10" s="57"/>
      <c r="ER10" s="57"/>
      <c r="ES10" s="57"/>
      <c r="ET10" s="57"/>
      <c r="EU10" s="57"/>
      <c r="EV10" s="57"/>
      <c r="EW10" s="57"/>
      <c r="EX10" s="57"/>
      <c r="EY10" s="57"/>
      <c r="EZ10" s="57"/>
      <c r="FA10" s="57"/>
      <c r="FB10" s="57"/>
      <c r="FC10" s="57"/>
      <c r="FD10" s="57"/>
      <c r="FE10" s="57"/>
      <c r="FF10" s="57"/>
      <c r="FG10" s="57"/>
      <c r="FH10" s="57"/>
      <c r="FI10" s="57"/>
      <c r="FJ10" s="57"/>
      <c r="FK10" s="57"/>
      <c r="FL10" s="57"/>
      <c r="FM10" s="57"/>
      <c r="FN10" s="57"/>
      <c r="FO10" s="57"/>
      <c r="FP10" s="57"/>
      <c r="FQ10" s="57"/>
      <c r="FR10" s="57"/>
      <c r="FS10" s="57"/>
      <c r="FT10" s="57"/>
      <c r="FU10" s="57"/>
      <c r="FV10" s="57"/>
      <c r="FW10" s="57"/>
      <c r="FX10" s="57"/>
      <c r="FY10" s="57"/>
      <c r="FZ10" s="57"/>
      <c r="GA10" s="57"/>
      <c r="GB10" s="57"/>
      <c r="GC10" s="57"/>
      <c r="GD10" s="57"/>
      <c r="GE10" s="57"/>
      <c r="GF10" s="57"/>
      <c r="GG10" s="57"/>
      <c r="GH10" s="57"/>
      <c r="GI10" s="57"/>
      <c r="GJ10" s="57"/>
      <c r="GK10" s="57"/>
      <c r="GL10" s="57"/>
      <c r="GM10" s="57"/>
      <c r="GN10" s="57"/>
      <c r="GO10" s="57"/>
      <c r="GP10" s="57"/>
      <c r="GQ10" s="57"/>
      <c r="GR10" s="57"/>
      <c r="GS10" s="57"/>
      <c r="GT10" s="57"/>
      <c r="GU10" s="57"/>
      <c r="GV10" s="57"/>
      <c r="GW10" s="57"/>
      <c r="GX10" s="57"/>
      <c r="GY10" s="57"/>
      <c r="GZ10" s="57"/>
      <c r="HA10" s="57"/>
      <c r="HB10" s="57"/>
      <c r="HC10" s="57"/>
      <c r="HD10" s="57"/>
      <c r="HE10" s="57"/>
      <c r="HF10" s="57"/>
      <c r="HG10" s="57"/>
      <c r="HH10" s="57"/>
      <c r="HI10" s="57"/>
      <c r="HJ10" s="57"/>
      <c r="HK10" s="57"/>
      <c r="HL10" s="57"/>
      <c r="HM10" s="57"/>
      <c r="HN10" s="57"/>
      <c r="HO10" s="57"/>
      <c r="HP10" s="57"/>
      <c r="HQ10" s="57"/>
      <c r="HR10" s="57"/>
      <c r="HS10" s="57"/>
      <c r="HT10" s="57"/>
      <c r="HU10" s="57"/>
      <c r="HV10" s="57"/>
      <c r="HW10" s="57"/>
      <c r="HX10" s="57"/>
      <c r="HY10" s="57"/>
      <c r="HZ10" s="57"/>
      <c r="IA10" s="57"/>
      <c r="IB10" s="57"/>
      <c r="IC10" s="57"/>
      <c r="ID10" s="57"/>
      <c r="IE10" s="57"/>
      <c r="IF10" s="57"/>
      <c r="IG10" s="57"/>
      <c r="IH10" s="57"/>
      <c r="II10" s="57"/>
      <c r="IJ10" s="57"/>
      <c r="IK10" s="57"/>
      <c r="IL10" s="57"/>
      <c r="IM10" s="57"/>
      <c r="IN10" s="57"/>
      <c r="IO10" s="57"/>
      <c r="IP10" s="57"/>
      <c r="IQ10" s="57"/>
      <c r="IR10" s="57"/>
      <c r="IS10" s="57"/>
      <c r="IT10" s="57"/>
      <c r="IU10" s="57"/>
      <c r="IV10" s="57"/>
    </row>
    <row r="11" spans="1:256" s="58" customFormat="1" ht="17.25" customHeight="1" x14ac:dyDescent="0.25">
      <c r="A11" s="76" t="s">
        <v>149</v>
      </c>
      <c r="B11" s="100">
        <v>0.25</v>
      </c>
      <c r="C11" s="101"/>
      <c r="D11" s="100">
        <v>0</v>
      </c>
      <c r="E11" s="101"/>
      <c r="F11" s="100">
        <v>0</v>
      </c>
      <c r="G11" s="101"/>
      <c r="H11" s="100"/>
      <c r="I11" s="101"/>
      <c r="J11" s="100"/>
      <c r="K11" s="101"/>
      <c r="L11" s="100"/>
      <c r="M11" s="101"/>
      <c r="N11" s="100"/>
      <c r="O11" s="101"/>
      <c r="P11" s="100"/>
      <c r="Q11" s="101"/>
      <c r="R11" s="100">
        <v>3.4000000000000002E-2</v>
      </c>
      <c r="S11" s="101"/>
      <c r="T11" s="100">
        <v>0.04</v>
      </c>
      <c r="U11" s="101"/>
      <c r="V11" s="100">
        <v>0.02</v>
      </c>
      <c r="W11" s="101"/>
      <c r="X11" s="100"/>
      <c r="Y11" s="101"/>
      <c r="Z11" s="100"/>
      <c r="AA11" s="101"/>
      <c r="AB11" s="100"/>
      <c r="AC11" s="101"/>
      <c r="AD11" s="100"/>
      <c r="AE11" s="101"/>
      <c r="AF11" s="100"/>
      <c r="AG11" s="101"/>
      <c r="AH11" s="100"/>
      <c r="AI11" s="101"/>
      <c r="AJ11" s="100"/>
      <c r="AK11" s="101"/>
      <c r="AL11"/>
      <c r="AM11" s="57"/>
      <c r="AN11" s="57"/>
      <c r="AO11" s="57"/>
      <c r="AP11" s="57"/>
      <c r="AQ11" s="57"/>
      <c r="AR11" s="57"/>
      <c r="AS11" s="57"/>
      <c r="AT11" s="57"/>
      <c r="AU11" s="57"/>
      <c r="AV11" s="57"/>
      <c r="AW11" s="57"/>
      <c r="AX11" s="57"/>
      <c r="AY11" s="57"/>
      <c r="AZ11" s="57"/>
      <c r="BA11" s="57"/>
      <c r="BB11" s="57"/>
      <c r="BC11" s="57"/>
      <c r="BD11" s="57"/>
      <c r="BE11" s="57"/>
      <c r="BF11" s="57"/>
      <c r="BG11" s="57"/>
      <c r="BH11" s="57"/>
      <c r="BI11" s="57"/>
      <c r="BJ11" s="57"/>
      <c r="BK11" s="57"/>
      <c r="BL11" s="57"/>
      <c r="BM11" s="57"/>
      <c r="BN11" s="57"/>
      <c r="BO11" s="57"/>
      <c r="BP11" s="57"/>
      <c r="BQ11" s="57"/>
      <c r="BR11" s="57"/>
      <c r="BS11" s="57"/>
      <c r="BT11" s="57"/>
      <c r="BU11" s="57"/>
      <c r="BV11" s="57"/>
      <c r="BW11" s="57"/>
      <c r="BX11" s="57"/>
      <c r="BY11" s="57"/>
      <c r="BZ11" s="57"/>
      <c r="CA11" s="57"/>
      <c r="CB11" s="57"/>
      <c r="CC11" s="57"/>
      <c r="CD11" s="57"/>
      <c r="CE11" s="57"/>
      <c r="CF11" s="57"/>
      <c r="CG11" s="57"/>
      <c r="CH11" s="57"/>
      <c r="CI11" s="57"/>
      <c r="CJ11" s="57"/>
      <c r="CK11" s="57"/>
      <c r="CL11" s="57"/>
      <c r="CM11" s="57"/>
      <c r="CN11" s="57"/>
      <c r="CO11" s="57"/>
      <c r="CP11" s="57"/>
      <c r="CQ11" s="57"/>
      <c r="CR11" s="57"/>
      <c r="CS11" s="57"/>
      <c r="CT11" s="57"/>
      <c r="CU11" s="57"/>
      <c r="CV11" s="57"/>
      <c r="CW11" s="57"/>
      <c r="CX11" s="57"/>
      <c r="CY11" s="57"/>
      <c r="CZ11" s="57"/>
      <c r="DA11" s="57"/>
      <c r="DB11" s="57"/>
      <c r="DC11" s="57"/>
      <c r="DD11" s="57"/>
      <c r="DE11" s="57"/>
      <c r="DF11" s="57"/>
      <c r="DG11" s="57"/>
      <c r="DH11" s="57"/>
      <c r="DI11" s="57"/>
      <c r="DJ11" s="57"/>
      <c r="DK11" s="57"/>
      <c r="DL11" s="57"/>
      <c r="DM11" s="57"/>
      <c r="DN11" s="57"/>
      <c r="DO11" s="57"/>
      <c r="DP11" s="57"/>
      <c r="DQ11" s="57"/>
      <c r="DR11" s="57"/>
      <c r="DS11" s="57"/>
      <c r="DT11" s="57"/>
      <c r="DU11" s="57"/>
      <c r="DV11" s="57"/>
      <c r="DW11" s="57"/>
      <c r="DX11" s="57"/>
      <c r="DY11" s="57"/>
      <c r="DZ11" s="57"/>
      <c r="EA11" s="57"/>
      <c r="EB11" s="57"/>
      <c r="EC11" s="57"/>
      <c r="ED11" s="57"/>
      <c r="EE11" s="57"/>
      <c r="EF11" s="57"/>
      <c r="EG11" s="57"/>
      <c r="EH11" s="57"/>
      <c r="EI11" s="57"/>
      <c r="EJ11" s="57"/>
      <c r="EK11" s="57"/>
      <c r="EL11" s="57"/>
      <c r="EM11" s="57"/>
      <c r="EN11" s="57"/>
      <c r="EO11" s="57"/>
      <c r="EP11" s="57"/>
      <c r="EQ11" s="57"/>
      <c r="ER11" s="57"/>
      <c r="ES11" s="57"/>
      <c r="ET11" s="57"/>
      <c r="EU11" s="57"/>
      <c r="EV11" s="57"/>
      <c r="EW11" s="57"/>
      <c r="EX11" s="57"/>
      <c r="EY11" s="57"/>
      <c r="EZ11" s="57"/>
      <c r="FA11" s="57"/>
      <c r="FB11" s="57"/>
      <c r="FC11" s="57"/>
      <c r="FD11" s="57"/>
      <c r="FE11" s="57"/>
      <c r="FF11" s="57"/>
      <c r="FG11" s="57"/>
      <c r="FH11" s="57"/>
      <c r="FI11" s="57"/>
      <c r="FJ11" s="57"/>
      <c r="FK11" s="57"/>
      <c r="FL11" s="57"/>
      <c r="FM11" s="57"/>
      <c r="FN11" s="57"/>
      <c r="FO11" s="57"/>
      <c r="FP11" s="57"/>
      <c r="FQ11" s="57"/>
      <c r="FR11" s="57"/>
      <c r="FS11" s="57"/>
      <c r="FT11" s="57"/>
      <c r="FU11" s="57"/>
      <c r="FV11" s="57"/>
      <c r="FW11" s="57"/>
      <c r="FX11" s="57"/>
      <c r="FY11" s="57"/>
      <c r="FZ11" s="57"/>
      <c r="GA11" s="57"/>
      <c r="GB11" s="57"/>
      <c r="GC11" s="57"/>
      <c r="GD11" s="57"/>
      <c r="GE11" s="57"/>
      <c r="GF11" s="57"/>
      <c r="GG11" s="57"/>
      <c r="GH11" s="57"/>
      <c r="GI11" s="57"/>
      <c r="GJ11" s="57"/>
      <c r="GK11" s="57"/>
      <c r="GL11" s="57"/>
      <c r="GM11" s="57"/>
      <c r="GN11" s="57"/>
      <c r="GO11" s="57"/>
      <c r="GP11" s="57"/>
      <c r="GQ11" s="57"/>
      <c r="GR11" s="57"/>
      <c r="GS11" s="57"/>
      <c r="GT11" s="57"/>
      <c r="GU11" s="57"/>
      <c r="GV11" s="57"/>
      <c r="GW11" s="57"/>
      <c r="GX11" s="57"/>
      <c r="GY11" s="57"/>
      <c r="GZ11" s="57"/>
      <c r="HA11" s="57"/>
      <c r="HB11" s="57"/>
      <c r="HC11" s="57"/>
      <c r="HD11" s="57"/>
      <c r="HE11" s="57"/>
      <c r="HF11" s="57"/>
      <c r="HG11" s="57"/>
      <c r="HH11" s="57"/>
      <c r="HI11" s="57"/>
      <c r="HJ11" s="57"/>
      <c r="HK11" s="57"/>
      <c r="HL11" s="57"/>
      <c r="HM11" s="57"/>
      <c r="HN11" s="57"/>
      <c r="HO11" s="57"/>
      <c r="HP11" s="57"/>
      <c r="HQ11" s="57"/>
      <c r="HR11" s="57"/>
      <c r="HS11" s="57"/>
      <c r="HT11" s="57"/>
      <c r="HU11" s="57"/>
      <c r="HV11" s="57"/>
      <c r="HW11" s="57"/>
      <c r="HX11" s="57"/>
      <c r="HY11" s="57"/>
      <c r="HZ11" s="57"/>
      <c r="IA11" s="57"/>
      <c r="IB11" s="57"/>
      <c r="IC11" s="57"/>
      <c r="ID11" s="57"/>
      <c r="IE11" s="57"/>
      <c r="IF11" s="57"/>
      <c r="IG11" s="57"/>
      <c r="IH11" s="57"/>
      <c r="II11" s="57"/>
      <c r="IJ11" s="57"/>
      <c r="IK11" s="57"/>
      <c r="IL11" s="57"/>
      <c r="IM11" s="57"/>
      <c r="IN11" s="57"/>
      <c r="IO11" s="57"/>
      <c r="IP11" s="57"/>
      <c r="IQ11" s="57"/>
      <c r="IR11" s="57"/>
      <c r="IS11" s="57"/>
      <c r="IT11" s="57"/>
      <c r="IU11" s="57"/>
      <c r="IV11" s="57"/>
    </row>
    <row r="12" spans="1:256" s="58" customFormat="1" ht="7.5" customHeight="1" x14ac:dyDescent="0.2">
      <c r="A12" s="77"/>
      <c r="B12" s="78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57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7"/>
      <c r="BU12" s="57"/>
      <c r="BV12" s="57"/>
      <c r="BW12" s="57"/>
      <c r="BX12" s="57"/>
      <c r="BY12" s="57"/>
      <c r="BZ12" s="57"/>
      <c r="CA12" s="57"/>
      <c r="CB12" s="57"/>
      <c r="CC12" s="57"/>
      <c r="CD12" s="57"/>
      <c r="CE12" s="57"/>
      <c r="CF12" s="57"/>
      <c r="CG12" s="57"/>
      <c r="CH12" s="57"/>
      <c r="CI12" s="57"/>
      <c r="CJ12" s="57"/>
      <c r="CK12" s="57"/>
      <c r="CL12" s="57"/>
      <c r="CM12" s="57"/>
      <c r="CN12" s="57"/>
      <c r="CO12" s="57"/>
      <c r="CP12" s="57"/>
      <c r="CQ12" s="57"/>
      <c r="CR12" s="57"/>
      <c r="CS12" s="57"/>
      <c r="CT12" s="57"/>
      <c r="CU12" s="57"/>
      <c r="CV12" s="57"/>
      <c r="CW12" s="57"/>
      <c r="CX12" s="57"/>
      <c r="CY12" s="57"/>
      <c r="CZ12" s="57"/>
      <c r="DA12" s="57"/>
      <c r="DB12" s="57"/>
      <c r="DC12" s="57"/>
      <c r="DD12" s="57"/>
      <c r="DE12" s="57"/>
      <c r="DF12" s="57"/>
      <c r="DG12" s="57"/>
      <c r="DH12" s="57"/>
      <c r="DI12" s="57"/>
      <c r="DJ12" s="57"/>
      <c r="DK12" s="57"/>
      <c r="DL12" s="57"/>
      <c r="DM12" s="57"/>
      <c r="DN12" s="57"/>
      <c r="DO12" s="57"/>
      <c r="DP12" s="57"/>
      <c r="DQ12" s="57"/>
      <c r="DR12" s="57"/>
      <c r="DS12" s="57"/>
      <c r="DT12" s="57"/>
      <c r="DU12" s="57"/>
      <c r="DV12" s="57"/>
      <c r="DW12" s="57"/>
      <c r="DX12" s="57"/>
      <c r="DY12" s="57"/>
      <c r="DZ12" s="57"/>
      <c r="EA12" s="57"/>
      <c r="EB12" s="57"/>
      <c r="EC12" s="57"/>
      <c r="ED12" s="57"/>
      <c r="EE12" s="57"/>
      <c r="EF12" s="57"/>
      <c r="EG12" s="57"/>
      <c r="EH12" s="57"/>
      <c r="EI12" s="57"/>
      <c r="EJ12" s="57"/>
      <c r="EK12" s="57"/>
      <c r="EL12" s="57"/>
      <c r="EM12" s="57"/>
      <c r="EN12" s="57"/>
      <c r="EO12" s="57"/>
      <c r="EP12" s="57"/>
      <c r="EQ12" s="57"/>
      <c r="ER12" s="57"/>
      <c r="ES12" s="57"/>
      <c r="ET12" s="57"/>
      <c r="EU12" s="57"/>
      <c r="EV12" s="57"/>
      <c r="EW12" s="57"/>
      <c r="EX12" s="57"/>
      <c r="EY12" s="57"/>
      <c r="EZ12" s="57"/>
      <c r="FA12" s="57"/>
      <c r="FB12" s="57"/>
      <c r="FC12" s="57"/>
      <c r="FD12" s="57"/>
      <c r="FE12" s="57"/>
      <c r="FF12" s="57"/>
      <c r="FG12" s="57"/>
      <c r="FH12" s="57"/>
      <c r="FI12" s="57"/>
      <c r="FJ12" s="57"/>
      <c r="FK12" s="57"/>
      <c r="FL12" s="57"/>
      <c r="FM12" s="57"/>
      <c r="FN12" s="57"/>
      <c r="FO12" s="57"/>
      <c r="FP12" s="57"/>
      <c r="FQ12" s="57"/>
      <c r="FR12" s="57"/>
      <c r="FS12" s="57"/>
      <c r="FT12" s="57"/>
      <c r="FU12" s="57"/>
      <c r="FV12" s="57"/>
      <c r="FW12" s="57"/>
      <c r="FX12" s="57"/>
      <c r="FY12" s="57"/>
      <c r="FZ12" s="57"/>
      <c r="GA12" s="57"/>
      <c r="GB12" s="57"/>
      <c r="GC12" s="57"/>
      <c r="GD12" s="57"/>
      <c r="GE12" s="57"/>
      <c r="GF12" s="57"/>
      <c r="GG12" s="57"/>
      <c r="GH12" s="57"/>
      <c r="GI12" s="57"/>
      <c r="GJ12" s="57"/>
      <c r="GK12" s="57"/>
      <c r="GL12" s="57"/>
      <c r="GM12" s="57"/>
      <c r="GN12" s="57"/>
      <c r="GO12" s="57"/>
      <c r="GP12" s="57"/>
      <c r="GQ12" s="57"/>
      <c r="GR12" s="57"/>
      <c r="GS12" s="57"/>
      <c r="GT12" s="57"/>
      <c r="GU12" s="57"/>
      <c r="GV12" s="57"/>
      <c r="GW12" s="57"/>
      <c r="GX12" s="57"/>
      <c r="GY12" s="57"/>
      <c r="GZ12" s="57"/>
      <c r="HA12" s="57"/>
      <c r="HB12" s="57"/>
      <c r="HC12" s="57"/>
      <c r="HD12" s="57"/>
      <c r="HE12" s="57"/>
      <c r="HF12" s="57"/>
      <c r="HG12" s="57"/>
      <c r="HH12" s="57"/>
      <c r="HI12" s="57"/>
      <c r="HJ12" s="57"/>
      <c r="HK12" s="57"/>
      <c r="HL12" s="57"/>
      <c r="HM12" s="57"/>
      <c r="HN12" s="57"/>
      <c r="HO12" s="57"/>
      <c r="HP12" s="57"/>
      <c r="HQ12" s="57"/>
      <c r="HR12" s="57"/>
      <c r="HS12" s="57"/>
      <c r="HT12" s="57"/>
      <c r="HU12" s="57"/>
      <c r="HV12" s="57"/>
      <c r="HW12" s="57"/>
      <c r="HX12" s="57"/>
      <c r="HY12" s="57"/>
      <c r="HZ12" s="57"/>
      <c r="IA12" s="57"/>
      <c r="IB12" s="57"/>
      <c r="IC12" s="57"/>
      <c r="ID12" s="57"/>
      <c r="IE12" s="57"/>
      <c r="IF12" s="57"/>
      <c r="IG12" s="57"/>
      <c r="IH12" s="57"/>
      <c r="II12" s="57"/>
      <c r="IJ12" s="57"/>
      <c r="IK12" s="57"/>
      <c r="IL12" s="57"/>
      <c r="IM12" s="57"/>
      <c r="IN12" s="57"/>
      <c r="IO12" s="57"/>
      <c r="IP12" s="57"/>
      <c r="IQ12" s="57"/>
      <c r="IR12" s="57"/>
      <c r="IS12" s="57"/>
      <c r="IT12" s="57"/>
      <c r="IU12" s="57"/>
      <c r="IV12" s="57"/>
    </row>
    <row r="13" spans="1:256" s="53" customFormat="1" x14ac:dyDescent="0.25">
      <c r="A13" s="71" t="s">
        <v>150</v>
      </c>
      <c r="B13" s="80" t="str">
        <f>B$4</f>
        <v>26-31-jul-24</v>
      </c>
      <c r="C13" s="75"/>
      <c r="D13" s="80">
        <f>D$4</f>
        <v>45505</v>
      </c>
      <c r="E13" s="75"/>
      <c r="F13" s="80" t="e">
        <f ca="1">F$4</f>
        <v>#NAME?</v>
      </c>
      <c r="G13" s="75"/>
      <c r="H13" s="80" t="str">
        <f>H$4</f>
        <v>Meta Parcial</v>
      </c>
      <c r="I13" s="75"/>
      <c r="J13" s="80" t="str">
        <f>J$4</f>
        <v>01-25-Out-24</v>
      </c>
      <c r="K13" s="75"/>
      <c r="L13" s="80" t="str">
        <f>L$4</f>
        <v>Meta Parcial</v>
      </c>
      <c r="M13" s="75"/>
      <c r="N13" s="80" t="str">
        <f>N$4</f>
        <v>26-31-Out-24</v>
      </c>
      <c r="O13" s="75"/>
      <c r="P13" s="80" t="str">
        <f>P$4</f>
        <v>Meta Mensal</v>
      </c>
      <c r="Q13" s="75"/>
      <c r="R13" s="80">
        <f>R$4</f>
        <v>45566</v>
      </c>
      <c r="S13" s="75"/>
      <c r="T13" s="80" t="e">
        <f ca="1">T$4</f>
        <v>#NAME?</v>
      </c>
      <c r="U13" s="75"/>
      <c r="V13" s="80" t="e">
        <f ca="1">V$4</f>
        <v>#NAME?</v>
      </c>
      <c r="W13" s="75"/>
      <c r="X13" s="80" t="e">
        <f ca="1">X$4</f>
        <v>#NAME?</v>
      </c>
      <c r="Y13" s="75"/>
      <c r="Z13" s="80" t="e">
        <f ca="1">Z$4</f>
        <v>#NAME?</v>
      </c>
      <c r="AA13" s="75"/>
      <c r="AB13" s="80" t="e">
        <f ca="1">AB$4</f>
        <v>#NAME?</v>
      </c>
      <c r="AC13" s="75"/>
      <c r="AD13" s="80" t="e">
        <f ca="1">AD$4</f>
        <v>#NAME?</v>
      </c>
      <c r="AE13" s="75"/>
      <c r="AF13" s="80" t="e">
        <f ca="1">AF$4</f>
        <v>#NAME?</v>
      </c>
      <c r="AG13" s="75"/>
      <c r="AH13" s="80" t="e">
        <f ca="1">AH$4</f>
        <v>#NAME?</v>
      </c>
      <c r="AI13" s="75"/>
      <c r="AJ13" s="80" t="e">
        <f ca="1">AJ$4</f>
        <v>#NAME?</v>
      </c>
      <c r="AK13" s="75"/>
    </row>
    <row r="14" spans="1:256" s="53" customFormat="1" x14ac:dyDescent="0.25">
      <c r="A14" s="81" t="s">
        <v>151</v>
      </c>
      <c r="B14" s="80" t="s">
        <v>152</v>
      </c>
      <c r="C14" s="75" t="s">
        <v>153</v>
      </c>
      <c r="D14" s="80" t="s">
        <v>152</v>
      </c>
      <c r="E14" s="75" t="s">
        <v>153</v>
      </c>
      <c r="F14" s="80" t="s">
        <v>152</v>
      </c>
      <c r="G14" s="75" t="s">
        <v>153</v>
      </c>
      <c r="H14" s="80" t="s">
        <v>152</v>
      </c>
      <c r="I14" s="75" t="s">
        <v>153</v>
      </c>
      <c r="J14" s="80" t="s">
        <v>152</v>
      </c>
      <c r="K14" s="75" t="s">
        <v>153</v>
      </c>
      <c r="L14" s="80" t="s">
        <v>152</v>
      </c>
      <c r="M14" s="75" t="s">
        <v>153</v>
      </c>
      <c r="N14" s="80" t="s">
        <v>152</v>
      </c>
      <c r="O14" s="75" t="s">
        <v>153</v>
      </c>
      <c r="P14" s="80" t="s">
        <v>152</v>
      </c>
      <c r="Q14" s="75" t="s">
        <v>153</v>
      </c>
      <c r="R14" s="80" t="s">
        <v>152</v>
      </c>
      <c r="S14" s="75" t="s">
        <v>153</v>
      </c>
      <c r="T14" s="80" t="s">
        <v>152</v>
      </c>
      <c r="U14" s="75" t="s">
        <v>153</v>
      </c>
      <c r="V14" s="80" t="s">
        <v>152</v>
      </c>
      <c r="W14" s="75" t="s">
        <v>153</v>
      </c>
      <c r="X14" s="80" t="s">
        <v>152</v>
      </c>
      <c r="Y14" s="75" t="s">
        <v>153</v>
      </c>
      <c r="Z14" s="80" t="s">
        <v>152</v>
      </c>
      <c r="AA14" s="75" t="s">
        <v>153</v>
      </c>
      <c r="AB14" s="80" t="s">
        <v>152</v>
      </c>
      <c r="AC14" s="75" t="s">
        <v>153</v>
      </c>
      <c r="AD14" s="80" t="s">
        <v>152</v>
      </c>
      <c r="AE14" s="75" t="s">
        <v>153</v>
      </c>
      <c r="AF14" s="80" t="s">
        <v>152</v>
      </c>
      <c r="AG14" s="75" t="s">
        <v>153</v>
      </c>
      <c r="AH14" s="80" t="s">
        <v>152</v>
      </c>
      <c r="AI14" s="75" t="s">
        <v>153</v>
      </c>
      <c r="AJ14" s="80" t="s">
        <v>152</v>
      </c>
      <c r="AK14" s="75" t="s">
        <v>153</v>
      </c>
    </row>
    <row r="15" spans="1:256" s="58" customFormat="1" x14ac:dyDescent="0.2">
      <c r="A15" s="76" t="s">
        <v>67</v>
      </c>
      <c r="B15" s="82">
        <v>0</v>
      </c>
      <c r="C15" s="83">
        <v>0</v>
      </c>
      <c r="D15" s="82">
        <v>0</v>
      </c>
      <c r="E15" s="83">
        <v>0</v>
      </c>
      <c r="F15" s="82">
        <v>0</v>
      </c>
      <c r="G15" s="83">
        <v>0</v>
      </c>
      <c r="H15" s="82"/>
      <c r="I15" s="83"/>
      <c r="J15" s="82"/>
      <c r="K15" s="83"/>
      <c r="L15" s="82"/>
      <c r="M15" s="83"/>
      <c r="N15" s="82"/>
      <c r="O15" s="83"/>
      <c r="P15" s="82"/>
      <c r="Q15" s="83"/>
      <c r="R15" s="82">
        <v>0</v>
      </c>
      <c r="S15" s="83">
        <v>0</v>
      </c>
      <c r="T15" s="82">
        <v>0</v>
      </c>
      <c r="U15" s="83">
        <v>0</v>
      </c>
      <c r="V15" s="82">
        <v>0</v>
      </c>
      <c r="W15" s="83">
        <v>0</v>
      </c>
      <c r="X15" s="82"/>
      <c r="Y15" s="83"/>
      <c r="Z15" s="82"/>
      <c r="AA15" s="83"/>
      <c r="AB15" s="82"/>
      <c r="AC15" s="83"/>
      <c r="AD15" s="82"/>
      <c r="AE15" s="83"/>
      <c r="AF15" s="82"/>
      <c r="AG15" s="83"/>
      <c r="AH15" s="82"/>
      <c r="AI15" s="83"/>
      <c r="AJ15" s="82"/>
      <c r="AK15" s="83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  <c r="BW15" s="57"/>
      <c r="BX15" s="57"/>
      <c r="BY15" s="57"/>
      <c r="BZ15" s="57"/>
      <c r="CA15" s="57"/>
      <c r="CB15" s="57"/>
      <c r="CC15" s="57"/>
      <c r="CD15" s="57"/>
      <c r="CE15" s="57"/>
      <c r="CF15" s="57"/>
      <c r="CG15" s="57"/>
      <c r="CH15" s="57"/>
      <c r="CI15" s="57"/>
      <c r="CJ15" s="57"/>
      <c r="CK15" s="57"/>
      <c r="CL15" s="57"/>
      <c r="CM15" s="57"/>
      <c r="CN15" s="57"/>
      <c r="CO15" s="57"/>
      <c r="CP15" s="57"/>
      <c r="CQ15" s="57"/>
      <c r="CR15" s="57"/>
      <c r="CS15" s="57"/>
      <c r="CT15" s="57"/>
      <c r="CU15" s="57"/>
      <c r="CV15" s="57"/>
      <c r="CW15" s="57"/>
      <c r="CX15" s="57"/>
      <c r="CY15" s="57"/>
      <c r="CZ15" s="57"/>
      <c r="DA15" s="57"/>
      <c r="DB15" s="57"/>
      <c r="DC15" s="57"/>
      <c r="DD15" s="57"/>
      <c r="DE15" s="57"/>
      <c r="DF15" s="57"/>
      <c r="DG15" s="57"/>
      <c r="DH15" s="57"/>
      <c r="DI15" s="57"/>
      <c r="DJ15" s="57"/>
      <c r="DK15" s="57"/>
      <c r="DL15" s="57"/>
      <c r="DM15" s="57"/>
      <c r="DN15" s="57"/>
      <c r="DO15" s="57"/>
      <c r="DP15" s="57"/>
      <c r="DQ15" s="57"/>
      <c r="DR15" s="57"/>
      <c r="DS15" s="57"/>
      <c r="DT15" s="57"/>
      <c r="DU15" s="57"/>
      <c r="DV15" s="57"/>
      <c r="DW15" s="57"/>
      <c r="DX15" s="57"/>
      <c r="DY15" s="57"/>
      <c r="DZ15" s="57"/>
      <c r="EA15" s="57"/>
      <c r="EB15" s="57"/>
      <c r="EC15" s="57"/>
      <c r="ED15" s="57"/>
      <c r="EE15" s="57"/>
      <c r="EF15" s="57"/>
      <c r="EG15" s="57"/>
      <c r="EH15" s="57"/>
      <c r="EI15" s="57"/>
      <c r="EJ15" s="57"/>
      <c r="EK15" s="57"/>
      <c r="EL15" s="57"/>
      <c r="EM15" s="57"/>
      <c r="EN15" s="57"/>
      <c r="EO15" s="57"/>
      <c r="EP15" s="57"/>
      <c r="EQ15" s="57"/>
      <c r="ER15" s="57"/>
      <c r="ES15" s="57"/>
      <c r="ET15" s="57"/>
      <c r="EU15" s="57"/>
      <c r="EV15" s="57"/>
      <c r="EW15" s="57"/>
      <c r="EX15" s="57"/>
      <c r="EY15" s="57"/>
      <c r="EZ15" s="57"/>
      <c r="FA15" s="57"/>
      <c r="FB15" s="57"/>
      <c r="FC15" s="57"/>
      <c r="FD15" s="57"/>
      <c r="FE15" s="57"/>
      <c r="FF15" s="57"/>
      <c r="FG15" s="57"/>
      <c r="FH15" s="57"/>
      <c r="FI15" s="57"/>
      <c r="FJ15" s="57"/>
      <c r="FK15" s="57"/>
      <c r="FL15" s="57"/>
      <c r="FM15" s="57"/>
      <c r="FN15" s="57"/>
      <c r="FO15" s="57"/>
      <c r="FP15" s="57"/>
      <c r="FQ15" s="57"/>
      <c r="FR15" s="57"/>
      <c r="FS15" s="57"/>
      <c r="FT15" s="57"/>
      <c r="FU15" s="57"/>
      <c r="FV15" s="57"/>
      <c r="FW15" s="57"/>
      <c r="FX15" s="57"/>
      <c r="FY15" s="57"/>
      <c r="FZ15" s="57"/>
      <c r="GA15" s="57"/>
      <c r="GB15" s="57"/>
      <c r="GC15" s="57"/>
      <c r="GD15" s="57"/>
      <c r="GE15" s="57"/>
      <c r="GF15" s="57"/>
      <c r="GG15" s="57"/>
      <c r="GH15" s="57"/>
      <c r="GI15" s="57"/>
      <c r="GJ15" s="57"/>
      <c r="GK15" s="57"/>
      <c r="GL15" s="57"/>
      <c r="GM15" s="57"/>
      <c r="GN15" s="57"/>
      <c r="GO15" s="57"/>
      <c r="GP15" s="57"/>
      <c r="GQ15" s="57"/>
      <c r="GR15" s="57"/>
      <c r="GS15" s="57"/>
      <c r="GT15" s="57"/>
      <c r="GU15" s="57"/>
      <c r="GV15" s="57"/>
      <c r="GW15" s="57"/>
      <c r="GX15" s="57"/>
      <c r="GY15" s="57"/>
      <c r="GZ15" s="57"/>
      <c r="HA15" s="57"/>
      <c r="HB15" s="57"/>
      <c r="HC15" s="57"/>
      <c r="HD15" s="57"/>
      <c r="HE15" s="57"/>
      <c r="HF15" s="57"/>
      <c r="HG15" s="57"/>
      <c r="HH15" s="57"/>
      <c r="HI15" s="57"/>
      <c r="HJ15" s="57"/>
      <c r="HK15" s="57"/>
      <c r="HL15" s="57"/>
      <c r="HM15" s="57"/>
      <c r="HN15" s="57"/>
      <c r="HO15" s="57"/>
      <c r="HP15" s="57"/>
      <c r="HQ15" s="57"/>
      <c r="HR15" s="57"/>
      <c r="HS15" s="57"/>
      <c r="HT15" s="57"/>
      <c r="HU15" s="57"/>
      <c r="HV15" s="57"/>
      <c r="HW15" s="57"/>
      <c r="HX15" s="57"/>
      <c r="HY15" s="57"/>
      <c r="HZ15" s="57"/>
      <c r="IA15" s="57"/>
      <c r="IB15" s="57"/>
      <c r="IC15" s="57"/>
      <c r="ID15" s="57"/>
      <c r="IE15" s="57"/>
      <c r="IF15" s="57"/>
      <c r="IG15" s="57"/>
      <c r="IH15" s="57"/>
      <c r="II15" s="57"/>
      <c r="IJ15" s="57"/>
      <c r="IK15" s="57"/>
      <c r="IL15" s="57"/>
      <c r="IM15" s="57"/>
      <c r="IN15" s="57"/>
      <c r="IO15" s="57"/>
      <c r="IP15" s="57"/>
      <c r="IQ15" s="57"/>
      <c r="IR15" s="57"/>
      <c r="IS15" s="57"/>
      <c r="IT15" s="57"/>
      <c r="IU15" s="57"/>
      <c r="IV15" s="57"/>
    </row>
    <row r="16" spans="1:256" s="58" customFormat="1" x14ac:dyDescent="0.2">
      <c r="A16" s="76" t="s">
        <v>68</v>
      </c>
      <c r="B16" s="82">
        <v>0</v>
      </c>
      <c r="C16" s="83">
        <v>0</v>
      </c>
      <c r="D16" s="82">
        <v>0</v>
      </c>
      <c r="E16" s="83">
        <v>0</v>
      </c>
      <c r="F16" s="82">
        <v>0</v>
      </c>
      <c r="G16" s="83">
        <v>0</v>
      </c>
      <c r="H16" s="82"/>
      <c r="I16" s="83"/>
      <c r="J16" s="82"/>
      <c r="K16" s="83"/>
      <c r="L16" s="82"/>
      <c r="M16" s="83"/>
      <c r="N16" s="82"/>
      <c r="O16" s="83"/>
      <c r="P16" s="82"/>
      <c r="Q16" s="83"/>
      <c r="R16" s="82">
        <v>1</v>
      </c>
      <c r="S16" s="83">
        <v>0</v>
      </c>
      <c r="T16" s="82">
        <v>0.8</v>
      </c>
      <c r="U16" s="83">
        <v>0</v>
      </c>
      <c r="V16" s="82">
        <v>1</v>
      </c>
      <c r="W16" s="83">
        <v>0</v>
      </c>
      <c r="X16" s="82"/>
      <c r="Y16" s="83"/>
      <c r="Z16" s="82"/>
      <c r="AA16" s="83"/>
      <c r="AB16" s="82"/>
      <c r="AC16" s="83"/>
      <c r="AD16" s="82"/>
      <c r="AE16" s="83"/>
      <c r="AF16" s="82"/>
      <c r="AG16" s="83"/>
      <c r="AH16" s="82"/>
      <c r="AI16" s="83"/>
      <c r="AJ16" s="82"/>
      <c r="AK16" s="83"/>
      <c r="AL16" s="57"/>
      <c r="AM16" s="57"/>
      <c r="AN16" s="57"/>
      <c r="AO16" s="57"/>
      <c r="AP16" s="57"/>
      <c r="AQ16" s="57"/>
      <c r="AR16" s="57"/>
      <c r="AS16" s="57"/>
      <c r="AT16" s="57"/>
      <c r="AU16" s="57"/>
      <c r="AV16" s="57"/>
      <c r="AW16" s="57"/>
      <c r="AX16" s="57"/>
      <c r="AY16" s="57"/>
      <c r="AZ16" s="57"/>
      <c r="BA16" s="57"/>
      <c r="BB16" s="57"/>
      <c r="BC16" s="57"/>
      <c r="BD16" s="57"/>
      <c r="BE16" s="57"/>
      <c r="BF16" s="57"/>
      <c r="BG16" s="57"/>
      <c r="BH16" s="57"/>
      <c r="BI16" s="57"/>
      <c r="BJ16" s="57"/>
      <c r="BK16" s="57"/>
      <c r="BL16" s="57"/>
      <c r="BM16" s="57"/>
      <c r="BN16" s="57"/>
      <c r="BO16" s="57"/>
      <c r="BP16" s="57"/>
      <c r="BQ16" s="57"/>
      <c r="BR16" s="57"/>
      <c r="BS16" s="57"/>
      <c r="BT16" s="57"/>
      <c r="BU16" s="57"/>
      <c r="BV16" s="57"/>
      <c r="BW16" s="57"/>
      <c r="BX16" s="57"/>
      <c r="BY16" s="57"/>
      <c r="BZ16" s="57"/>
      <c r="CA16" s="57"/>
      <c r="CB16" s="57"/>
      <c r="CC16" s="57"/>
      <c r="CD16" s="57"/>
      <c r="CE16" s="57"/>
      <c r="CF16" s="57"/>
      <c r="CG16" s="57"/>
      <c r="CH16" s="57"/>
      <c r="CI16" s="57"/>
      <c r="CJ16" s="57"/>
      <c r="CK16" s="57"/>
      <c r="CL16" s="57"/>
      <c r="CM16" s="57"/>
      <c r="CN16" s="57"/>
      <c r="CO16" s="57"/>
      <c r="CP16" s="57"/>
      <c r="CQ16" s="57"/>
      <c r="CR16" s="57"/>
      <c r="CS16" s="57"/>
      <c r="CT16" s="57"/>
      <c r="CU16" s="57"/>
      <c r="CV16" s="57"/>
      <c r="CW16" s="57"/>
      <c r="CX16" s="57"/>
      <c r="CY16" s="57"/>
      <c r="CZ16" s="57"/>
      <c r="DA16" s="57"/>
      <c r="DB16" s="57"/>
      <c r="DC16" s="57"/>
      <c r="DD16" s="57"/>
      <c r="DE16" s="57"/>
      <c r="DF16" s="57"/>
      <c r="DG16" s="57"/>
      <c r="DH16" s="57"/>
      <c r="DI16" s="57"/>
      <c r="DJ16" s="57"/>
      <c r="DK16" s="57"/>
      <c r="DL16" s="57"/>
      <c r="DM16" s="57"/>
      <c r="DN16" s="57"/>
      <c r="DO16" s="57"/>
      <c r="DP16" s="57"/>
      <c r="DQ16" s="57"/>
      <c r="DR16" s="57"/>
      <c r="DS16" s="57"/>
      <c r="DT16" s="57"/>
      <c r="DU16" s="57"/>
      <c r="DV16" s="57"/>
      <c r="DW16" s="57"/>
      <c r="DX16" s="57"/>
      <c r="DY16" s="57"/>
      <c r="DZ16" s="57"/>
      <c r="EA16" s="57"/>
      <c r="EB16" s="57"/>
      <c r="EC16" s="57"/>
      <c r="ED16" s="57"/>
      <c r="EE16" s="57"/>
      <c r="EF16" s="57"/>
      <c r="EG16" s="57"/>
      <c r="EH16" s="57"/>
      <c r="EI16" s="57"/>
      <c r="EJ16" s="57"/>
      <c r="EK16" s="57"/>
      <c r="EL16" s="57"/>
      <c r="EM16" s="57"/>
      <c r="EN16" s="57"/>
      <c r="EO16" s="57"/>
      <c r="EP16" s="57"/>
      <c r="EQ16" s="57"/>
      <c r="ER16" s="57"/>
      <c r="ES16" s="57"/>
      <c r="ET16" s="57"/>
      <c r="EU16" s="57"/>
      <c r="EV16" s="57"/>
      <c r="EW16" s="57"/>
      <c r="EX16" s="57"/>
      <c r="EY16" s="57"/>
      <c r="EZ16" s="57"/>
      <c r="FA16" s="57"/>
      <c r="FB16" s="57"/>
      <c r="FC16" s="57"/>
      <c r="FD16" s="57"/>
      <c r="FE16" s="57"/>
      <c r="FF16" s="57"/>
      <c r="FG16" s="57"/>
      <c r="FH16" s="57"/>
      <c r="FI16" s="57"/>
      <c r="FJ16" s="57"/>
      <c r="FK16" s="57"/>
      <c r="FL16" s="57"/>
      <c r="FM16" s="57"/>
      <c r="FN16" s="57"/>
      <c r="FO16" s="57"/>
      <c r="FP16" s="57"/>
      <c r="FQ16" s="57"/>
      <c r="FR16" s="57"/>
      <c r="FS16" s="57"/>
      <c r="FT16" s="57"/>
      <c r="FU16" s="57"/>
      <c r="FV16" s="57"/>
      <c r="FW16" s="57"/>
      <c r="FX16" s="57"/>
      <c r="FY16" s="57"/>
      <c r="FZ16" s="57"/>
      <c r="GA16" s="57"/>
      <c r="GB16" s="57"/>
      <c r="GC16" s="57"/>
      <c r="GD16" s="57"/>
      <c r="GE16" s="57"/>
      <c r="GF16" s="57"/>
      <c r="GG16" s="57"/>
      <c r="GH16" s="57"/>
      <c r="GI16" s="57"/>
      <c r="GJ16" s="57"/>
      <c r="GK16" s="57"/>
      <c r="GL16" s="57"/>
      <c r="GM16" s="57"/>
      <c r="GN16" s="57"/>
      <c r="GO16" s="57"/>
      <c r="GP16" s="57"/>
      <c r="GQ16" s="57"/>
      <c r="GR16" s="57"/>
      <c r="GS16" s="57"/>
      <c r="GT16" s="57"/>
      <c r="GU16" s="57"/>
      <c r="GV16" s="57"/>
      <c r="GW16" s="57"/>
      <c r="GX16" s="57"/>
      <c r="GY16" s="57"/>
      <c r="GZ16" s="57"/>
      <c r="HA16" s="57"/>
      <c r="HB16" s="57"/>
      <c r="HC16" s="57"/>
      <c r="HD16" s="57"/>
      <c r="HE16" s="57"/>
      <c r="HF16" s="57"/>
      <c r="HG16" s="57"/>
      <c r="HH16" s="57"/>
      <c r="HI16" s="57"/>
      <c r="HJ16" s="57"/>
      <c r="HK16" s="57"/>
      <c r="HL16" s="57"/>
      <c r="HM16" s="57"/>
      <c r="HN16" s="57"/>
      <c r="HO16" s="57"/>
      <c r="HP16" s="57"/>
      <c r="HQ16" s="57"/>
      <c r="HR16" s="57"/>
      <c r="HS16" s="57"/>
      <c r="HT16" s="57"/>
      <c r="HU16" s="57"/>
      <c r="HV16" s="57"/>
      <c r="HW16" s="57"/>
      <c r="HX16" s="57"/>
      <c r="HY16" s="57"/>
      <c r="HZ16" s="57"/>
      <c r="IA16" s="57"/>
      <c r="IB16" s="57"/>
      <c r="IC16" s="57"/>
      <c r="ID16" s="57"/>
      <c r="IE16" s="57"/>
      <c r="IF16" s="57"/>
      <c r="IG16" s="57"/>
      <c r="IH16" s="57"/>
      <c r="II16" s="57"/>
      <c r="IJ16" s="57"/>
      <c r="IK16" s="57"/>
      <c r="IL16" s="57"/>
      <c r="IM16" s="57"/>
      <c r="IN16" s="57"/>
      <c r="IO16" s="57"/>
      <c r="IP16" s="57"/>
      <c r="IQ16" s="57"/>
      <c r="IR16" s="57"/>
      <c r="IS16" s="57"/>
      <c r="IT16" s="57"/>
      <c r="IU16" s="57"/>
      <c r="IV16" s="57"/>
    </row>
    <row r="17" spans="1:256" s="58" customFormat="1" x14ac:dyDescent="0.2">
      <c r="A17" s="76" t="s">
        <v>69</v>
      </c>
      <c r="B17" s="82">
        <v>0</v>
      </c>
      <c r="C17" s="83">
        <v>0</v>
      </c>
      <c r="D17" s="82">
        <v>0.42</v>
      </c>
      <c r="E17" s="83">
        <v>0</v>
      </c>
      <c r="F17" s="82">
        <v>0.48</v>
      </c>
      <c r="G17" s="83">
        <v>0.13</v>
      </c>
      <c r="H17" s="82"/>
      <c r="I17" s="83"/>
      <c r="J17" s="82"/>
      <c r="K17" s="83"/>
      <c r="L17" s="82"/>
      <c r="M17" s="83"/>
      <c r="N17" s="82"/>
      <c r="O17" s="83"/>
      <c r="P17" s="82"/>
      <c r="Q17" s="83"/>
      <c r="R17" s="82">
        <v>1</v>
      </c>
      <c r="S17" s="83">
        <v>1</v>
      </c>
      <c r="T17" s="82">
        <v>0</v>
      </c>
      <c r="U17" s="83">
        <v>0</v>
      </c>
      <c r="V17" s="82">
        <v>0</v>
      </c>
      <c r="W17" s="83">
        <v>0</v>
      </c>
      <c r="X17" s="82"/>
      <c r="Y17" s="83"/>
      <c r="Z17" s="82"/>
      <c r="AA17" s="83"/>
      <c r="AB17" s="82"/>
      <c r="AC17" s="83"/>
      <c r="AD17" s="82"/>
      <c r="AE17" s="83"/>
      <c r="AF17" s="82"/>
      <c r="AG17" s="83"/>
      <c r="AH17" s="82"/>
      <c r="AI17" s="83"/>
      <c r="AJ17" s="82"/>
      <c r="AK17" s="83"/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57"/>
      <c r="BE17" s="57"/>
      <c r="BF17" s="57"/>
      <c r="BG17" s="57"/>
      <c r="BH17" s="57"/>
      <c r="BI17" s="57"/>
      <c r="BJ17" s="57"/>
      <c r="BK17" s="57"/>
      <c r="BL17" s="57"/>
      <c r="BM17" s="57"/>
      <c r="BN17" s="57"/>
      <c r="BO17" s="57"/>
      <c r="BP17" s="57"/>
      <c r="BQ17" s="57"/>
      <c r="BR17" s="57"/>
      <c r="BS17" s="57"/>
      <c r="BT17" s="57"/>
      <c r="BU17" s="57"/>
      <c r="BV17" s="57"/>
      <c r="BW17" s="57"/>
      <c r="BX17" s="57"/>
      <c r="BY17" s="57"/>
      <c r="BZ17" s="57"/>
      <c r="CA17" s="57"/>
      <c r="CB17" s="57"/>
      <c r="CC17" s="57"/>
      <c r="CD17" s="57"/>
      <c r="CE17" s="57"/>
      <c r="CF17" s="57"/>
      <c r="CG17" s="57"/>
      <c r="CH17" s="57"/>
      <c r="CI17" s="57"/>
      <c r="CJ17" s="57"/>
      <c r="CK17" s="57"/>
      <c r="CL17" s="57"/>
      <c r="CM17" s="57"/>
      <c r="CN17" s="57"/>
      <c r="CO17" s="57"/>
      <c r="CP17" s="57"/>
      <c r="CQ17" s="57"/>
      <c r="CR17" s="57"/>
      <c r="CS17" s="57"/>
      <c r="CT17" s="57"/>
      <c r="CU17" s="57"/>
      <c r="CV17" s="57"/>
      <c r="CW17" s="57"/>
      <c r="CX17" s="57"/>
      <c r="CY17" s="57"/>
      <c r="CZ17" s="57"/>
      <c r="DA17" s="57"/>
      <c r="DB17" s="57"/>
      <c r="DC17" s="57"/>
      <c r="DD17" s="57"/>
      <c r="DE17" s="57"/>
      <c r="DF17" s="57"/>
      <c r="DG17" s="57"/>
      <c r="DH17" s="57"/>
      <c r="DI17" s="57"/>
      <c r="DJ17" s="57"/>
      <c r="DK17" s="57"/>
      <c r="DL17" s="57"/>
      <c r="DM17" s="57"/>
      <c r="DN17" s="57"/>
      <c r="DO17" s="57"/>
      <c r="DP17" s="57"/>
      <c r="DQ17" s="57"/>
      <c r="DR17" s="57"/>
      <c r="DS17" s="57"/>
      <c r="DT17" s="57"/>
      <c r="DU17" s="57"/>
      <c r="DV17" s="57"/>
      <c r="DW17" s="57"/>
      <c r="DX17" s="57"/>
      <c r="DY17" s="57"/>
      <c r="DZ17" s="57"/>
      <c r="EA17" s="57"/>
      <c r="EB17" s="57"/>
      <c r="EC17" s="57"/>
      <c r="ED17" s="57"/>
      <c r="EE17" s="57"/>
      <c r="EF17" s="57"/>
      <c r="EG17" s="57"/>
      <c r="EH17" s="57"/>
      <c r="EI17" s="57"/>
      <c r="EJ17" s="57"/>
      <c r="EK17" s="57"/>
      <c r="EL17" s="57"/>
      <c r="EM17" s="57"/>
      <c r="EN17" s="57"/>
      <c r="EO17" s="57"/>
      <c r="EP17" s="57"/>
      <c r="EQ17" s="57"/>
      <c r="ER17" s="57"/>
      <c r="ES17" s="57"/>
      <c r="ET17" s="57"/>
      <c r="EU17" s="57"/>
      <c r="EV17" s="57"/>
      <c r="EW17" s="57"/>
      <c r="EX17" s="57"/>
      <c r="EY17" s="57"/>
      <c r="EZ17" s="57"/>
      <c r="FA17" s="57"/>
      <c r="FB17" s="57"/>
      <c r="FC17" s="57"/>
      <c r="FD17" s="57"/>
      <c r="FE17" s="57"/>
      <c r="FF17" s="57"/>
      <c r="FG17" s="57"/>
      <c r="FH17" s="57"/>
      <c r="FI17" s="57"/>
      <c r="FJ17" s="57"/>
      <c r="FK17" s="57"/>
      <c r="FL17" s="57"/>
      <c r="FM17" s="57"/>
      <c r="FN17" s="57"/>
      <c r="FO17" s="57"/>
      <c r="FP17" s="57"/>
      <c r="FQ17" s="57"/>
      <c r="FR17" s="57"/>
      <c r="FS17" s="57"/>
      <c r="FT17" s="57"/>
      <c r="FU17" s="57"/>
      <c r="FV17" s="57"/>
      <c r="FW17" s="57"/>
      <c r="FX17" s="57"/>
      <c r="FY17" s="57"/>
      <c r="FZ17" s="57"/>
      <c r="GA17" s="57"/>
      <c r="GB17" s="57"/>
      <c r="GC17" s="57"/>
      <c r="GD17" s="57"/>
      <c r="GE17" s="57"/>
      <c r="GF17" s="57"/>
      <c r="GG17" s="57"/>
      <c r="GH17" s="57"/>
      <c r="GI17" s="57"/>
      <c r="GJ17" s="57"/>
      <c r="GK17" s="57"/>
      <c r="GL17" s="57"/>
      <c r="GM17" s="57"/>
      <c r="GN17" s="57"/>
      <c r="GO17" s="57"/>
      <c r="GP17" s="57"/>
      <c r="GQ17" s="57"/>
      <c r="GR17" s="57"/>
      <c r="GS17" s="57"/>
      <c r="GT17" s="57"/>
      <c r="GU17" s="57"/>
      <c r="GV17" s="57"/>
      <c r="GW17" s="57"/>
      <c r="GX17" s="57"/>
      <c r="GY17" s="57"/>
      <c r="GZ17" s="57"/>
      <c r="HA17" s="57"/>
      <c r="HB17" s="57"/>
      <c r="HC17" s="57"/>
      <c r="HD17" s="57"/>
      <c r="HE17" s="57"/>
      <c r="HF17" s="57"/>
      <c r="HG17" s="57"/>
      <c r="HH17" s="57"/>
      <c r="HI17" s="57"/>
      <c r="HJ17" s="57"/>
      <c r="HK17" s="57"/>
      <c r="HL17" s="57"/>
      <c r="HM17" s="57"/>
      <c r="HN17" s="57"/>
      <c r="HO17" s="57"/>
      <c r="HP17" s="57"/>
      <c r="HQ17" s="57"/>
      <c r="HR17" s="57"/>
      <c r="HS17" s="57"/>
      <c r="HT17" s="57"/>
      <c r="HU17" s="57"/>
      <c r="HV17" s="57"/>
      <c r="HW17" s="57"/>
      <c r="HX17" s="57"/>
      <c r="HY17" s="57"/>
      <c r="HZ17" s="57"/>
      <c r="IA17" s="57"/>
      <c r="IB17" s="57"/>
      <c r="IC17" s="57"/>
      <c r="ID17" s="57"/>
      <c r="IE17" s="57"/>
      <c r="IF17" s="57"/>
      <c r="IG17" s="57"/>
      <c r="IH17" s="57"/>
      <c r="II17" s="57"/>
      <c r="IJ17" s="57"/>
      <c r="IK17" s="57"/>
      <c r="IL17" s="57"/>
      <c r="IM17" s="57"/>
      <c r="IN17" s="57"/>
      <c r="IO17" s="57"/>
      <c r="IP17" s="57"/>
      <c r="IQ17" s="57"/>
      <c r="IR17" s="57"/>
      <c r="IS17" s="57"/>
      <c r="IT17" s="57"/>
      <c r="IU17" s="57"/>
      <c r="IV17" s="57"/>
    </row>
    <row r="18" spans="1:256" s="58" customFormat="1" x14ac:dyDescent="0.2">
      <c r="A18" s="76" t="s">
        <v>70</v>
      </c>
      <c r="B18" s="82">
        <v>0</v>
      </c>
      <c r="C18" s="83">
        <v>0</v>
      </c>
      <c r="D18" s="82">
        <v>0</v>
      </c>
      <c r="E18" s="83">
        <v>0</v>
      </c>
      <c r="F18" s="82">
        <v>0</v>
      </c>
      <c r="G18" s="83">
        <v>0</v>
      </c>
      <c r="H18" s="82"/>
      <c r="I18" s="83"/>
      <c r="J18" s="82"/>
      <c r="K18" s="83"/>
      <c r="L18" s="82"/>
      <c r="M18" s="83"/>
      <c r="N18" s="82"/>
      <c r="O18" s="83"/>
      <c r="P18" s="82"/>
      <c r="Q18" s="83"/>
      <c r="R18" s="82">
        <v>0</v>
      </c>
      <c r="S18" s="83">
        <v>0</v>
      </c>
      <c r="T18" s="82">
        <v>1</v>
      </c>
      <c r="U18" s="83">
        <v>0</v>
      </c>
      <c r="V18" s="82">
        <v>0.95</v>
      </c>
      <c r="W18" s="82">
        <v>0.95</v>
      </c>
      <c r="X18" s="82"/>
      <c r="Y18" s="83"/>
      <c r="Z18" s="82"/>
      <c r="AA18" s="83"/>
      <c r="AB18" s="82"/>
      <c r="AC18" s="83"/>
      <c r="AD18" s="82"/>
      <c r="AE18" s="83"/>
      <c r="AF18" s="82"/>
      <c r="AG18" s="83"/>
      <c r="AH18" s="82"/>
      <c r="AI18" s="83"/>
      <c r="AJ18" s="82"/>
      <c r="AK18" s="83"/>
      <c r="AL18" s="57"/>
      <c r="AM18" s="57"/>
      <c r="AN18" s="57"/>
      <c r="AO18" s="57"/>
      <c r="AP18" s="57"/>
      <c r="AQ18" s="57"/>
      <c r="AR18" s="57"/>
      <c r="AS18" s="57"/>
      <c r="AT18" s="57"/>
      <c r="AU18" s="57"/>
      <c r="AV18" s="57"/>
      <c r="AW18" s="57"/>
      <c r="AX18" s="57"/>
      <c r="AY18" s="57"/>
      <c r="AZ18" s="57"/>
      <c r="BA18" s="57"/>
      <c r="BB18" s="57"/>
      <c r="BC18" s="57"/>
      <c r="BD18" s="57"/>
      <c r="BE18" s="57"/>
      <c r="BF18" s="57"/>
      <c r="BG18" s="57"/>
      <c r="BH18" s="57"/>
      <c r="BI18" s="57"/>
      <c r="BJ18" s="57"/>
      <c r="BK18" s="57"/>
      <c r="BL18" s="57"/>
      <c r="BM18" s="57"/>
      <c r="BN18" s="57"/>
      <c r="BO18" s="57"/>
      <c r="BP18" s="57"/>
      <c r="BQ18" s="57"/>
      <c r="BR18" s="57"/>
      <c r="BS18" s="57"/>
      <c r="BT18" s="57"/>
      <c r="BU18" s="57"/>
      <c r="BV18" s="57"/>
      <c r="BW18" s="57"/>
      <c r="BX18" s="57"/>
      <c r="BY18" s="57"/>
      <c r="BZ18" s="57"/>
      <c r="CA18" s="57"/>
      <c r="CB18" s="57"/>
      <c r="CC18" s="57"/>
      <c r="CD18" s="57"/>
      <c r="CE18" s="57"/>
      <c r="CF18" s="57"/>
      <c r="CG18" s="57"/>
      <c r="CH18" s="57"/>
      <c r="CI18" s="57"/>
      <c r="CJ18" s="57"/>
      <c r="CK18" s="57"/>
      <c r="CL18" s="57"/>
      <c r="CM18" s="57"/>
      <c r="CN18" s="57"/>
      <c r="CO18" s="57"/>
      <c r="CP18" s="57"/>
      <c r="CQ18" s="57"/>
      <c r="CR18" s="57"/>
      <c r="CS18" s="57"/>
      <c r="CT18" s="57"/>
      <c r="CU18" s="57"/>
      <c r="CV18" s="57"/>
      <c r="CW18" s="57"/>
      <c r="CX18" s="57"/>
      <c r="CY18" s="57"/>
      <c r="CZ18" s="57"/>
      <c r="DA18" s="57"/>
      <c r="DB18" s="57"/>
      <c r="DC18" s="57"/>
      <c r="DD18" s="57"/>
      <c r="DE18" s="57"/>
      <c r="DF18" s="57"/>
      <c r="DG18" s="57"/>
      <c r="DH18" s="57"/>
      <c r="DI18" s="57"/>
      <c r="DJ18" s="57"/>
      <c r="DK18" s="57"/>
      <c r="DL18" s="57"/>
      <c r="DM18" s="57"/>
      <c r="DN18" s="57"/>
      <c r="DO18" s="57"/>
      <c r="DP18" s="57"/>
      <c r="DQ18" s="57"/>
      <c r="DR18" s="57"/>
      <c r="DS18" s="57"/>
      <c r="DT18" s="57"/>
      <c r="DU18" s="57"/>
      <c r="DV18" s="57"/>
      <c r="DW18" s="57"/>
      <c r="DX18" s="57"/>
      <c r="DY18" s="57"/>
      <c r="DZ18" s="57"/>
      <c r="EA18" s="57"/>
      <c r="EB18" s="57"/>
      <c r="EC18" s="57"/>
      <c r="ED18" s="57"/>
      <c r="EE18" s="57"/>
      <c r="EF18" s="57"/>
      <c r="EG18" s="57"/>
      <c r="EH18" s="57"/>
      <c r="EI18" s="57"/>
      <c r="EJ18" s="57"/>
      <c r="EK18" s="57"/>
      <c r="EL18" s="57"/>
      <c r="EM18" s="57"/>
      <c r="EN18" s="57"/>
      <c r="EO18" s="57"/>
      <c r="EP18" s="57"/>
      <c r="EQ18" s="57"/>
      <c r="ER18" s="57"/>
      <c r="ES18" s="57"/>
      <c r="ET18" s="57"/>
      <c r="EU18" s="57"/>
      <c r="EV18" s="57"/>
      <c r="EW18" s="57"/>
      <c r="EX18" s="57"/>
      <c r="EY18" s="57"/>
      <c r="EZ18" s="57"/>
      <c r="FA18" s="57"/>
      <c r="FB18" s="57"/>
      <c r="FC18" s="57"/>
      <c r="FD18" s="57"/>
      <c r="FE18" s="57"/>
      <c r="FF18" s="57"/>
      <c r="FG18" s="57"/>
      <c r="FH18" s="57"/>
      <c r="FI18" s="57"/>
      <c r="FJ18" s="57"/>
      <c r="FK18" s="57"/>
      <c r="FL18" s="57"/>
      <c r="FM18" s="57"/>
      <c r="FN18" s="57"/>
      <c r="FO18" s="57"/>
      <c r="FP18" s="57"/>
      <c r="FQ18" s="57"/>
      <c r="FR18" s="57"/>
      <c r="FS18" s="57"/>
      <c r="FT18" s="57"/>
      <c r="FU18" s="57"/>
      <c r="FV18" s="57"/>
      <c r="FW18" s="57"/>
      <c r="FX18" s="57"/>
      <c r="FY18" s="57"/>
      <c r="FZ18" s="57"/>
      <c r="GA18" s="57"/>
      <c r="GB18" s="57"/>
      <c r="GC18" s="57"/>
      <c r="GD18" s="57"/>
      <c r="GE18" s="57"/>
      <c r="GF18" s="57"/>
      <c r="GG18" s="57"/>
      <c r="GH18" s="57"/>
      <c r="GI18" s="57"/>
      <c r="GJ18" s="57"/>
      <c r="GK18" s="57"/>
      <c r="GL18" s="57"/>
      <c r="GM18" s="57"/>
      <c r="GN18" s="57"/>
      <c r="GO18" s="57"/>
      <c r="GP18" s="57"/>
      <c r="GQ18" s="57"/>
      <c r="GR18" s="57"/>
      <c r="GS18" s="57"/>
      <c r="GT18" s="57"/>
      <c r="GU18" s="57"/>
      <c r="GV18" s="57"/>
      <c r="GW18" s="57"/>
      <c r="GX18" s="57"/>
      <c r="GY18" s="57"/>
      <c r="GZ18" s="57"/>
      <c r="HA18" s="57"/>
      <c r="HB18" s="57"/>
      <c r="HC18" s="57"/>
      <c r="HD18" s="57"/>
      <c r="HE18" s="57"/>
      <c r="HF18" s="57"/>
      <c r="HG18" s="57"/>
      <c r="HH18" s="57"/>
      <c r="HI18" s="57"/>
      <c r="HJ18" s="57"/>
      <c r="HK18" s="57"/>
      <c r="HL18" s="57"/>
      <c r="HM18" s="57"/>
      <c r="HN18" s="57"/>
      <c r="HO18" s="57"/>
      <c r="HP18" s="57"/>
      <c r="HQ18" s="57"/>
      <c r="HR18" s="57"/>
      <c r="HS18" s="57"/>
      <c r="HT18" s="57"/>
      <c r="HU18" s="57"/>
      <c r="HV18" s="57"/>
      <c r="HW18" s="57"/>
      <c r="HX18" s="57"/>
      <c r="HY18" s="57"/>
      <c r="HZ18" s="57"/>
      <c r="IA18" s="57"/>
      <c r="IB18" s="57"/>
      <c r="IC18" s="57"/>
      <c r="ID18" s="57"/>
      <c r="IE18" s="57"/>
      <c r="IF18" s="57"/>
      <c r="IG18" s="57"/>
      <c r="IH18" s="57"/>
      <c r="II18" s="57"/>
      <c r="IJ18" s="57"/>
      <c r="IK18" s="57"/>
      <c r="IL18" s="57"/>
      <c r="IM18" s="57"/>
      <c r="IN18" s="57"/>
      <c r="IO18" s="57"/>
      <c r="IP18" s="57"/>
      <c r="IQ18" s="57"/>
      <c r="IR18" s="57"/>
      <c r="IS18" s="57"/>
      <c r="IT18" s="57"/>
      <c r="IU18" s="57"/>
      <c r="IV18" s="57"/>
    </row>
    <row r="19" spans="1:256" s="58" customFormat="1" x14ac:dyDescent="0.2">
      <c r="A19" s="76" t="s">
        <v>71</v>
      </c>
      <c r="B19" s="82">
        <v>0.67</v>
      </c>
      <c r="C19" s="83">
        <v>0</v>
      </c>
      <c r="D19" s="82">
        <v>0</v>
      </c>
      <c r="E19" s="83">
        <v>0</v>
      </c>
      <c r="F19" s="82">
        <v>0</v>
      </c>
      <c r="G19" s="83">
        <v>0</v>
      </c>
      <c r="H19" s="82"/>
      <c r="I19" s="83"/>
      <c r="J19" s="82"/>
      <c r="K19" s="83"/>
      <c r="L19" s="82"/>
      <c r="M19" s="83"/>
      <c r="N19" s="82"/>
      <c r="O19" s="83"/>
      <c r="P19" s="82"/>
      <c r="Q19" s="83"/>
      <c r="R19" s="82">
        <v>0</v>
      </c>
      <c r="S19" s="83">
        <v>0</v>
      </c>
      <c r="T19" s="82">
        <v>0.81</v>
      </c>
      <c r="U19" s="83">
        <v>0.222</v>
      </c>
      <c r="V19" s="82">
        <v>1</v>
      </c>
      <c r="W19" s="83">
        <v>0</v>
      </c>
      <c r="X19" s="82"/>
      <c r="Y19" s="83"/>
      <c r="Z19" s="82"/>
      <c r="AA19" s="83"/>
      <c r="AB19" s="82"/>
      <c r="AC19" s="83"/>
      <c r="AD19" s="82"/>
      <c r="AE19" s="83"/>
      <c r="AF19" s="82"/>
      <c r="AG19" s="83"/>
      <c r="AH19" s="82"/>
      <c r="AI19" s="83"/>
      <c r="AJ19" s="82"/>
      <c r="AK19" s="83"/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57"/>
      <c r="BE19" s="57"/>
      <c r="BF19" s="57"/>
      <c r="BG19" s="57"/>
      <c r="BH19" s="57"/>
      <c r="BI19" s="57"/>
      <c r="BJ19" s="57"/>
      <c r="BK19" s="57"/>
      <c r="BL19" s="57"/>
      <c r="BM19" s="57"/>
      <c r="BN19" s="57"/>
      <c r="BO19" s="57"/>
      <c r="BP19" s="57"/>
      <c r="BQ19" s="57"/>
      <c r="BR19" s="57"/>
      <c r="BS19" s="57"/>
      <c r="BT19" s="57"/>
      <c r="BU19" s="57"/>
      <c r="BV19" s="57"/>
      <c r="BW19" s="57"/>
      <c r="BX19" s="57"/>
      <c r="BY19" s="57"/>
      <c r="BZ19" s="57"/>
      <c r="CA19" s="57"/>
      <c r="CB19" s="57"/>
      <c r="CC19" s="57"/>
      <c r="CD19" s="57"/>
      <c r="CE19" s="57"/>
      <c r="CF19" s="57"/>
      <c r="CG19" s="57"/>
      <c r="CH19" s="57"/>
      <c r="CI19" s="57"/>
      <c r="CJ19" s="57"/>
      <c r="CK19" s="57"/>
      <c r="CL19" s="57"/>
      <c r="CM19" s="57"/>
      <c r="CN19" s="57"/>
      <c r="CO19" s="57"/>
      <c r="CP19" s="57"/>
      <c r="CQ19" s="57"/>
      <c r="CR19" s="57"/>
      <c r="CS19" s="57"/>
      <c r="CT19" s="57"/>
      <c r="CU19" s="57"/>
      <c r="CV19" s="57"/>
      <c r="CW19" s="57"/>
      <c r="CX19" s="57"/>
      <c r="CY19" s="57"/>
      <c r="CZ19" s="57"/>
      <c r="DA19" s="57"/>
      <c r="DB19" s="57"/>
      <c r="DC19" s="57"/>
      <c r="DD19" s="57"/>
      <c r="DE19" s="57"/>
      <c r="DF19" s="57"/>
      <c r="DG19" s="57"/>
      <c r="DH19" s="57"/>
      <c r="DI19" s="57"/>
      <c r="DJ19" s="57"/>
      <c r="DK19" s="57"/>
      <c r="DL19" s="57"/>
      <c r="DM19" s="57"/>
      <c r="DN19" s="57"/>
      <c r="DO19" s="57"/>
      <c r="DP19" s="57"/>
      <c r="DQ19" s="57"/>
      <c r="DR19" s="57"/>
      <c r="DS19" s="57"/>
      <c r="DT19" s="57"/>
      <c r="DU19" s="57"/>
      <c r="DV19" s="57"/>
      <c r="DW19" s="57"/>
      <c r="DX19" s="57"/>
      <c r="DY19" s="57"/>
      <c r="DZ19" s="57"/>
      <c r="EA19" s="57"/>
      <c r="EB19" s="57"/>
      <c r="EC19" s="57"/>
      <c r="ED19" s="57"/>
      <c r="EE19" s="57"/>
      <c r="EF19" s="57"/>
      <c r="EG19" s="57"/>
      <c r="EH19" s="57"/>
      <c r="EI19" s="57"/>
      <c r="EJ19" s="57"/>
      <c r="EK19" s="57"/>
      <c r="EL19" s="57"/>
      <c r="EM19" s="57"/>
      <c r="EN19" s="57"/>
      <c r="EO19" s="57"/>
      <c r="EP19" s="57"/>
      <c r="EQ19" s="57"/>
      <c r="ER19" s="57"/>
      <c r="ES19" s="57"/>
      <c r="ET19" s="57"/>
      <c r="EU19" s="57"/>
      <c r="EV19" s="57"/>
      <c r="EW19" s="57"/>
      <c r="EX19" s="57"/>
      <c r="EY19" s="57"/>
      <c r="EZ19" s="57"/>
      <c r="FA19" s="57"/>
      <c r="FB19" s="57"/>
      <c r="FC19" s="57"/>
      <c r="FD19" s="57"/>
      <c r="FE19" s="57"/>
      <c r="FF19" s="57"/>
      <c r="FG19" s="57"/>
      <c r="FH19" s="57"/>
      <c r="FI19" s="57"/>
      <c r="FJ19" s="57"/>
      <c r="FK19" s="57"/>
      <c r="FL19" s="57"/>
      <c r="FM19" s="57"/>
      <c r="FN19" s="57"/>
      <c r="FO19" s="57"/>
      <c r="FP19" s="57"/>
      <c r="FQ19" s="57"/>
      <c r="FR19" s="57"/>
      <c r="FS19" s="57"/>
      <c r="FT19" s="57"/>
      <c r="FU19" s="57"/>
      <c r="FV19" s="57"/>
      <c r="FW19" s="57"/>
      <c r="FX19" s="57"/>
      <c r="FY19" s="57"/>
      <c r="FZ19" s="57"/>
      <c r="GA19" s="57"/>
      <c r="GB19" s="57"/>
      <c r="GC19" s="57"/>
      <c r="GD19" s="57"/>
      <c r="GE19" s="57"/>
      <c r="GF19" s="57"/>
      <c r="GG19" s="57"/>
      <c r="GH19" s="57"/>
      <c r="GI19" s="57"/>
      <c r="GJ19" s="57"/>
      <c r="GK19" s="57"/>
      <c r="GL19" s="57"/>
      <c r="GM19" s="57"/>
      <c r="GN19" s="57"/>
      <c r="GO19" s="57"/>
      <c r="GP19" s="57"/>
      <c r="GQ19" s="57"/>
      <c r="GR19" s="57"/>
      <c r="GS19" s="57"/>
      <c r="GT19" s="57"/>
      <c r="GU19" s="57"/>
      <c r="GV19" s="57"/>
      <c r="GW19" s="57"/>
      <c r="GX19" s="57"/>
      <c r="GY19" s="57"/>
      <c r="GZ19" s="57"/>
      <c r="HA19" s="57"/>
      <c r="HB19" s="57"/>
      <c r="HC19" s="57"/>
      <c r="HD19" s="57"/>
      <c r="HE19" s="57"/>
      <c r="HF19" s="57"/>
      <c r="HG19" s="57"/>
      <c r="HH19" s="57"/>
      <c r="HI19" s="57"/>
      <c r="HJ19" s="57"/>
      <c r="HK19" s="57"/>
      <c r="HL19" s="57"/>
      <c r="HM19" s="57"/>
      <c r="HN19" s="57"/>
      <c r="HO19" s="57"/>
      <c r="HP19" s="57"/>
      <c r="HQ19" s="57"/>
      <c r="HR19" s="57"/>
      <c r="HS19" s="57"/>
      <c r="HT19" s="57"/>
      <c r="HU19" s="57"/>
      <c r="HV19" s="57"/>
      <c r="HW19" s="57"/>
      <c r="HX19" s="57"/>
      <c r="HY19" s="57"/>
      <c r="HZ19" s="57"/>
      <c r="IA19" s="57"/>
      <c r="IB19" s="57"/>
      <c r="IC19" s="57"/>
      <c r="ID19" s="57"/>
      <c r="IE19" s="57"/>
      <c r="IF19" s="57"/>
      <c r="IG19" s="57"/>
      <c r="IH19" s="57"/>
      <c r="II19" s="57"/>
      <c r="IJ19" s="57"/>
      <c r="IK19" s="57"/>
      <c r="IL19" s="57"/>
      <c r="IM19" s="57"/>
      <c r="IN19" s="57"/>
      <c r="IO19" s="57"/>
      <c r="IP19" s="57"/>
      <c r="IQ19" s="57"/>
      <c r="IR19" s="57"/>
      <c r="IS19" s="57"/>
      <c r="IT19" s="57"/>
      <c r="IU19" s="57"/>
      <c r="IV19" s="57"/>
    </row>
    <row r="20" spans="1:256" s="58" customFormat="1" x14ac:dyDescent="0.2">
      <c r="A20" s="76" t="s">
        <v>72</v>
      </c>
      <c r="B20" s="82">
        <v>0</v>
      </c>
      <c r="C20" s="83">
        <v>0</v>
      </c>
      <c r="D20" s="82">
        <v>0</v>
      </c>
      <c r="E20" s="83">
        <v>0.41</v>
      </c>
      <c r="F20" s="82">
        <v>0</v>
      </c>
      <c r="G20" s="83">
        <v>0</v>
      </c>
      <c r="H20" s="82"/>
      <c r="I20" s="83"/>
      <c r="J20" s="82"/>
      <c r="K20" s="83"/>
      <c r="L20" s="82"/>
      <c r="M20" s="83"/>
      <c r="N20" s="82"/>
      <c r="O20" s="83"/>
      <c r="P20" s="82"/>
      <c r="Q20" s="83"/>
      <c r="R20" s="82">
        <v>0.03</v>
      </c>
      <c r="S20" s="83">
        <v>0</v>
      </c>
      <c r="T20" s="82">
        <v>0.09</v>
      </c>
      <c r="U20" s="83">
        <v>0</v>
      </c>
      <c r="V20" s="82">
        <v>0.03</v>
      </c>
      <c r="W20" s="83">
        <v>1.4999999999999999E-2</v>
      </c>
      <c r="X20" s="82"/>
      <c r="Y20" s="83"/>
      <c r="Z20" s="82"/>
      <c r="AA20" s="83"/>
      <c r="AB20" s="82"/>
      <c r="AC20" s="83"/>
      <c r="AD20" s="82"/>
      <c r="AE20" s="83"/>
      <c r="AF20" s="82"/>
      <c r="AG20" s="83"/>
      <c r="AH20" s="82"/>
      <c r="AI20" s="83"/>
      <c r="AJ20" s="82"/>
      <c r="AK20" s="83"/>
      <c r="AL20" s="57"/>
      <c r="AM20" s="57"/>
      <c r="AN20" s="57"/>
      <c r="AO20" s="57"/>
      <c r="AP20" s="57"/>
      <c r="AQ20" s="57"/>
      <c r="AR20" s="57"/>
      <c r="AS20" s="57"/>
      <c r="AT20" s="57"/>
      <c r="AU20" s="57"/>
      <c r="AV20" s="57"/>
      <c r="AW20" s="57"/>
      <c r="AX20" s="57"/>
      <c r="AY20" s="57"/>
      <c r="AZ20" s="57"/>
      <c r="BA20" s="57"/>
      <c r="BB20" s="57"/>
      <c r="BC20" s="57"/>
      <c r="BD20" s="57"/>
      <c r="BE20" s="57"/>
      <c r="BF20" s="57"/>
      <c r="BG20" s="57"/>
      <c r="BH20" s="57"/>
      <c r="BI20" s="57"/>
      <c r="BJ20" s="57"/>
      <c r="BK20" s="57"/>
      <c r="BL20" s="57"/>
      <c r="BM20" s="57"/>
      <c r="BN20" s="57"/>
      <c r="BO20" s="57"/>
      <c r="BP20" s="57"/>
      <c r="BQ20" s="57"/>
      <c r="BR20" s="57"/>
      <c r="BS20" s="57"/>
      <c r="BT20" s="57"/>
      <c r="BU20" s="57"/>
      <c r="BV20" s="57"/>
      <c r="BW20" s="57"/>
      <c r="BX20" s="57"/>
      <c r="BY20" s="57"/>
      <c r="BZ20" s="57"/>
      <c r="CA20" s="57"/>
      <c r="CB20" s="57"/>
      <c r="CC20" s="57"/>
      <c r="CD20" s="57"/>
      <c r="CE20" s="57"/>
      <c r="CF20" s="57"/>
      <c r="CG20" s="57"/>
      <c r="CH20" s="57"/>
      <c r="CI20" s="57"/>
      <c r="CJ20" s="57"/>
      <c r="CK20" s="57"/>
      <c r="CL20" s="57"/>
      <c r="CM20" s="57"/>
      <c r="CN20" s="57"/>
      <c r="CO20" s="57"/>
      <c r="CP20" s="57"/>
      <c r="CQ20" s="57"/>
      <c r="CR20" s="57"/>
      <c r="CS20" s="57"/>
      <c r="CT20" s="57"/>
      <c r="CU20" s="57"/>
      <c r="CV20" s="57"/>
      <c r="CW20" s="57"/>
      <c r="CX20" s="57"/>
      <c r="CY20" s="57"/>
      <c r="CZ20" s="57"/>
      <c r="DA20" s="57"/>
      <c r="DB20" s="57"/>
      <c r="DC20" s="57"/>
      <c r="DD20" s="57"/>
      <c r="DE20" s="57"/>
      <c r="DF20" s="57"/>
      <c r="DG20" s="57"/>
      <c r="DH20" s="57"/>
      <c r="DI20" s="57"/>
      <c r="DJ20" s="57"/>
      <c r="DK20" s="57"/>
      <c r="DL20" s="57"/>
      <c r="DM20" s="57"/>
      <c r="DN20" s="57"/>
      <c r="DO20" s="57"/>
      <c r="DP20" s="57"/>
      <c r="DQ20" s="57"/>
      <c r="DR20" s="57"/>
      <c r="DS20" s="57"/>
      <c r="DT20" s="57"/>
      <c r="DU20" s="57"/>
      <c r="DV20" s="57"/>
      <c r="DW20" s="57"/>
      <c r="DX20" s="57"/>
      <c r="DY20" s="57"/>
      <c r="DZ20" s="57"/>
      <c r="EA20" s="57"/>
      <c r="EB20" s="57"/>
      <c r="EC20" s="57"/>
      <c r="ED20" s="57"/>
      <c r="EE20" s="57"/>
      <c r="EF20" s="57"/>
      <c r="EG20" s="57"/>
      <c r="EH20" s="57"/>
      <c r="EI20" s="57"/>
      <c r="EJ20" s="57"/>
      <c r="EK20" s="57"/>
      <c r="EL20" s="57"/>
      <c r="EM20" s="57"/>
      <c r="EN20" s="57"/>
      <c r="EO20" s="57"/>
      <c r="EP20" s="57"/>
      <c r="EQ20" s="57"/>
      <c r="ER20" s="57"/>
      <c r="ES20" s="57"/>
      <c r="ET20" s="57"/>
      <c r="EU20" s="57"/>
      <c r="EV20" s="57"/>
      <c r="EW20" s="57"/>
      <c r="EX20" s="57"/>
      <c r="EY20" s="57"/>
      <c r="EZ20" s="57"/>
      <c r="FA20" s="57"/>
      <c r="FB20" s="57"/>
      <c r="FC20" s="57"/>
      <c r="FD20" s="57"/>
      <c r="FE20" s="57"/>
      <c r="FF20" s="57"/>
      <c r="FG20" s="57"/>
      <c r="FH20" s="57"/>
      <c r="FI20" s="57"/>
      <c r="FJ20" s="57"/>
      <c r="FK20" s="57"/>
      <c r="FL20" s="57"/>
      <c r="FM20" s="57"/>
      <c r="FN20" s="57"/>
      <c r="FO20" s="57"/>
      <c r="FP20" s="57"/>
      <c r="FQ20" s="57"/>
      <c r="FR20" s="57"/>
      <c r="FS20" s="57"/>
      <c r="FT20" s="57"/>
      <c r="FU20" s="57"/>
      <c r="FV20" s="57"/>
      <c r="FW20" s="57"/>
      <c r="FX20" s="57"/>
      <c r="FY20" s="57"/>
      <c r="FZ20" s="57"/>
      <c r="GA20" s="57"/>
      <c r="GB20" s="57"/>
      <c r="GC20" s="57"/>
      <c r="GD20" s="57"/>
      <c r="GE20" s="57"/>
      <c r="GF20" s="57"/>
      <c r="GG20" s="57"/>
      <c r="GH20" s="57"/>
      <c r="GI20" s="57"/>
      <c r="GJ20" s="57"/>
      <c r="GK20" s="57"/>
      <c r="GL20" s="57"/>
      <c r="GM20" s="57"/>
      <c r="GN20" s="57"/>
      <c r="GO20" s="57"/>
      <c r="GP20" s="57"/>
      <c r="GQ20" s="57"/>
      <c r="GR20" s="57"/>
      <c r="GS20" s="57"/>
      <c r="GT20" s="57"/>
      <c r="GU20" s="57"/>
      <c r="GV20" s="57"/>
      <c r="GW20" s="57"/>
      <c r="GX20" s="57"/>
      <c r="GY20" s="57"/>
      <c r="GZ20" s="57"/>
      <c r="HA20" s="57"/>
      <c r="HB20" s="57"/>
      <c r="HC20" s="57"/>
      <c r="HD20" s="57"/>
      <c r="HE20" s="57"/>
      <c r="HF20" s="57"/>
      <c r="HG20" s="57"/>
      <c r="HH20" s="57"/>
      <c r="HI20" s="57"/>
      <c r="HJ20" s="57"/>
      <c r="HK20" s="57"/>
      <c r="HL20" s="57"/>
      <c r="HM20" s="57"/>
      <c r="HN20" s="57"/>
      <c r="HO20" s="57"/>
      <c r="HP20" s="57"/>
      <c r="HQ20" s="57"/>
      <c r="HR20" s="57"/>
      <c r="HS20" s="57"/>
      <c r="HT20" s="57"/>
      <c r="HU20" s="57"/>
      <c r="HV20" s="57"/>
      <c r="HW20" s="57"/>
      <c r="HX20" s="57"/>
      <c r="HY20" s="57"/>
      <c r="HZ20" s="57"/>
      <c r="IA20" s="57"/>
      <c r="IB20" s="57"/>
      <c r="IC20" s="57"/>
      <c r="ID20" s="57"/>
      <c r="IE20" s="57"/>
      <c r="IF20" s="57"/>
      <c r="IG20" s="57"/>
      <c r="IH20" s="57"/>
      <c r="II20" s="57"/>
      <c r="IJ20" s="57"/>
      <c r="IK20" s="57"/>
      <c r="IL20" s="57"/>
      <c r="IM20" s="57"/>
      <c r="IN20" s="57"/>
      <c r="IO20" s="57"/>
      <c r="IP20" s="57"/>
      <c r="IQ20" s="57"/>
      <c r="IR20" s="57"/>
      <c r="IS20" s="57"/>
      <c r="IT20" s="57"/>
      <c r="IU20" s="57"/>
      <c r="IV20" s="57"/>
    </row>
    <row r="21" spans="1:256" s="58" customFormat="1" x14ac:dyDescent="0.2">
      <c r="A21" s="76" t="s">
        <v>73</v>
      </c>
      <c r="B21" s="82">
        <v>0</v>
      </c>
      <c r="C21" s="83">
        <v>0</v>
      </c>
      <c r="D21" s="82">
        <v>0.2</v>
      </c>
      <c r="E21" s="83">
        <v>0</v>
      </c>
      <c r="F21" s="82">
        <v>0.08</v>
      </c>
      <c r="G21" s="83">
        <v>0</v>
      </c>
      <c r="H21" s="82"/>
      <c r="I21" s="83"/>
      <c r="J21" s="82"/>
      <c r="K21" s="83"/>
      <c r="L21" s="82"/>
      <c r="M21" s="83"/>
      <c r="N21" s="82"/>
      <c r="O21" s="83"/>
      <c r="P21" s="82"/>
      <c r="Q21" s="83"/>
      <c r="R21" s="82">
        <v>0.08</v>
      </c>
      <c r="S21" s="83">
        <v>6.0000000000000001E-3</v>
      </c>
      <c r="T21" s="82">
        <v>0.11</v>
      </c>
      <c r="U21" s="83">
        <v>0</v>
      </c>
      <c r="V21" s="82">
        <v>0.1</v>
      </c>
      <c r="W21" s="83">
        <v>0.05</v>
      </c>
      <c r="X21" s="82"/>
      <c r="Y21" s="83"/>
      <c r="Z21" s="82"/>
      <c r="AA21" s="83"/>
      <c r="AB21" s="82"/>
      <c r="AC21" s="83"/>
      <c r="AD21" s="82"/>
      <c r="AE21" s="83"/>
      <c r="AF21" s="82"/>
      <c r="AG21" s="83"/>
      <c r="AH21" s="82"/>
      <c r="AI21" s="83"/>
      <c r="AJ21" s="82"/>
      <c r="AK21" s="83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57"/>
      <c r="BU21" s="57"/>
      <c r="BV21" s="57"/>
      <c r="BW21" s="57"/>
      <c r="BX21" s="57"/>
      <c r="BY21" s="57"/>
      <c r="BZ21" s="57"/>
      <c r="CA21" s="57"/>
      <c r="CB21" s="57"/>
      <c r="CC21" s="57"/>
      <c r="CD21" s="57"/>
      <c r="CE21" s="57"/>
      <c r="CF21" s="57"/>
      <c r="CG21" s="57"/>
      <c r="CH21" s="57"/>
      <c r="CI21" s="57"/>
      <c r="CJ21" s="57"/>
      <c r="CK21" s="57"/>
      <c r="CL21" s="57"/>
      <c r="CM21" s="57"/>
      <c r="CN21" s="57"/>
      <c r="CO21" s="57"/>
      <c r="CP21" s="57"/>
      <c r="CQ21" s="57"/>
      <c r="CR21" s="57"/>
      <c r="CS21" s="57"/>
      <c r="CT21" s="57"/>
      <c r="CU21" s="57"/>
      <c r="CV21" s="57"/>
      <c r="CW21" s="57"/>
      <c r="CX21" s="57"/>
      <c r="CY21" s="57"/>
      <c r="CZ21" s="57"/>
      <c r="DA21" s="57"/>
      <c r="DB21" s="57"/>
      <c r="DC21" s="57"/>
      <c r="DD21" s="57"/>
      <c r="DE21" s="57"/>
      <c r="DF21" s="57"/>
      <c r="DG21" s="57"/>
      <c r="DH21" s="57"/>
      <c r="DI21" s="57"/>
      <c r="DJ21" s="57"/>
      <c r="DK21" s="57"/>
      <c r="DL21" s="57"/>
      <c r="DM21" s="57"/>
      <c r="DN21" s="57"/>
      <c r="DO21" s="57"/>
      <c r="DP21" s="57"/>
      <c r="DQ21" s="57"/>
      <c r="DR21" s="57"/>
      <c r="DS21" s="57"/>
      <c r="DT21" s="57"/>
      <c r="DU21" s="57"/>
      <c r="DV21" s="57"/>
      <c r="DW21" s="57"/>
      <c r="DX21" s="57"/>
      <c r="DY21" s="57"/>
      <c r="DZ21" s="57"/>
      <c r="EA21" s="57"/>
      <c r="EB21" s="57"/>
      <c r="EC21" s="57"/>
      <c r="ED21" s="57"/>
      <c r="EE21" s="57"/>
      <c r="EF21" s="57"/>
      <c r="EG21" s="57"/>
      <c r="EH21" s="57"/>
      <c r="EI21" s="57"/>
      <c r="EJ21" s="57"/>
      <c r="EK21" s="57"/>
      <c r="EL21" s="57"/>
      <c r="EM21" s="57"/>
      <c r="EN21" s="57"/>
      <c r="EO21" s="57"/>
      <c r="EP21" s="57"/>
      <c r="EQ21" s="57"/>
      <c r="ER21" s="57"/>
      <c r="ES21" s="57"/>
      <c r="ET21" s="57"/>
      <c r="EU21" s="57"/>
      <c r="EV21" s="57"/>
      <c r="EW21" s="57"/>
      <c r="EX21" s="57"/>
      <c r="EY21" s="57"/>
      <c r="EZ21" s="57"/>
      <c r="FA21" s="57"/>
      <c r="FB21" s="57"/>
      <c r="FC21" s="57"/>
      <c r="FD21" s="57"/>
      <c r="FE21" s="57"/>
      <c r="FF21" s="57"/>
      <c r="FG21" s="57"/>
      <c r="FH21" s="57"/>
      <c r="FI21" s="57"/>
      <c r="FJ21" s="57"/>
      <c r="FK21" s="57"/>
      <c r="FL21" s="57"/>
      <c r="FM21" s="57"/>
      <c r="FN21" s="57"/>
      <c r="FO21" s="57"/>
      <c r="FP21" s="57"/>
      <c r="FQ21" s="57"/>
      <c r="FR21" s="57"/>
      <c r="FS21" s="57"/>
      <c r="FT21" s="57"/>
      <c r="FU21" s="57"/>
      <c r="FV21" s="57"/>
      <c r="FW21" s="57"/>
      <c r="FX21" s="57"/>
      <c r="FY21" s="57"/>
      <c r="FZ21" s="57"/>
      <c r="GA21" s="57"/>
      <c r="GB21" s="57"/>
      <c r="GC21" s="57"/>
      <c r="GD21" s="57"/>
      <c r="GE21" s="57"/>
      <c r="GF21" s="57"/>
      <c r="GG21" s="57"/>
      <c r="GH21" s="57"/>
      <c r="GI21" s="57"/>
      <c r="GJ21" s="57"/>
      <c r="GK21" s="57"/>
      <c r="GL21" s="57"/>
      <c r="GM21" s="57"/>
      <c r="GN21" s="57"/>
      <c r="GO21" s="57"/>
      <c r="GP21" s="57"/>
      <c r="GQ21" s="57"/>
      <c r="GR21" s="57"/>
      <c r="GS21" s="57"/>
      <c r="GT21" s="57"/>
      <c r="GU21" s="57"/>
      <c r="GV21" s="57"/>
      <c r="GW21" s="57"/>
      <c r="GX21" s="57"/>
      <c r="GY21" s="57"/>
      <c r="GZ21" s="57"/>
      <c r="HA21" s="57"/>
      <c r="HB21" s="57"/>
      <c r="HC21" s="57"/>
      <c r="HD21" s="57"/>
      <c r="HE21" s="57"/>
      <c r="HF21" s="57"/>
      <c r="HG21" s="57"/>
      <c r="HH21" s="57"/>
      <c r="HI21" s="57"/>
      <c r="HJ21" s="57"/>
      <c r="HK21" s="57"/>
      <c r="HL21" s="57"/>
      <c r="HM21" s="57"/>
      <c r="HN21" s="57"/>
      <c r="HO21" s="57"/>
      <c r="HP21" s="57"/>
      <c r="HQ21" s="57"/>
      <c r="HR21" s="57"/>
      <c r="HS21" s="57"/>
      <c r="HT21" s="57"/>
      <c r="HU21" s="57"/>
      <c r="HV21" s="57"/>
      <c r="HW21" s="57"/>
      <c r="HX21" s="57"/>
      <c r="HY21" s="57"/>
      <c r="HZ21" s="57"/>
      <c r="IA21" s="57"/>
      <c r="IB21" s="57"/>
      <c r="IC21" s="57"/>
      <c r="ID21" s="57"/>
      <c r="IE21" s="57"/>
      <c r="IF21" s="57"/>
      <c r="IG21" s="57"/>
      <c r="IH21" s="57"/>
      <c r="II21" s="57"/>
      <c r="IJ21" s="57"/>
      <c r="IK21" s="57"/>
      <c r="IL21" s="57"/>
      <c r="IM21" s="57"/>
      <c r="IN21" s="57"/>
      <c r="IO21" s="57"/>
      <c r="IP21" s="57"/>
      <c r="IQ21" s="57"/>
      <c r="IR21" s="57"/>
      <c r="IS21" s="57"/>
      <c r="IT21" s="57"/>
      <c r="IU21" s="57"/>
      <c r="IV21" s="57"/>
    </row>
    <row r="22" spans="1:256" s="58" customFormat="1" x14ac:dyDescent="0.2">
      <c r="A22" s="76" t="s">
        <v>74</v>
      </c>
      <c r="B22" s="82">
        <v>0.17</v>
      </c>
      <c r="C22" s="83">
        <v>0.3</v>
      </c>
      <c r="D22" s="82">
        <v>0.43</v>
      </c>
      <c r="E22" s="83">
        <v>0</v>
      </c>
      <c r="F22" s="82">
        <v>0</v>
      </c>
      <c r="G22" s="83">
        <v>0</v>
      </c>
      <c r="H22" s="82"/>
      <c r="I22" s="83"/>
      <c r="J22" s="82"/>
      <c r="K22" s="83"/>
      <c r="L22" s="82"/>
      <c r="M22" s="83"/>
      <c r="N22" s="82"/>
      <c r="O22" s="83"/>
      <c r="P22" s="82"/>
      <c r="Q22" s="83"/>
      <c r="R22" s="82">
        <v>0</v>
      </c>
      <c r="S22" s="83">
        <v>0</v>
      </c>
      <c r="T22" s="82">
        <v>0.16</v>
      </c>
      <c r="U22" s="83">
        <v>0</v>
      </c>
      <c r="V22" s="82">
        <v>0.08</v>
      </c>
      <c r="W22" s="83">
        <v>0</v>
      </c>
      <c r="X22" s="82"/>
      <c r="Y22" s="83"/>
      <c r="Z22" s="82"/>
      <c r="AA22" s="83"/>
      <c r="AB22" s="82"/>
      <c r="AC22" s="83"/>
      <c r="AD22" s="82"/>
      <c r="AE22" s="83"/>
      <c r="AF22" s="82"/>
      <c r="AG22" s="83"/>
      <c r="AH22" s="82"/>
      <c r="AI22" s="83"/>
      <c r="AJ22" s="82"/>
      <c r="AK22" s="83"/>
      <c r="AL22" s="57"/>
      <c r="AM22" s="57"/>
      <c r="AN22" s="57"/>
      <c r="AO22" s="57"/>
      <c r="AP22" s="57"/>
      <c r="AQ22" s="57"/>
      <c r="AR22" s="57"/>
      <c r="AS22" s="57"/>
      <c r="AT22" s="57"/>
      <c r="AU22" s="57"/>
      <c r="AV22" s="57"/>
      <c r="AW22" s="57"/>
      <c r="AX22" s="57"/>
      <c r="AY22" s="57"/>
      <c r="AZ22" s="57"/>
      <c r="BA22" s="57"/>
      <c r="BB22" s="57"/>
      <c r="BC22" s="57"/>
      <c r="BD22" s="57"/>
      <c r="BE22" s="57"/>
      <c r="BF22" s="57"/>
      <c r="BG22" s="57"/>
      <c r="BH22" s="57"/>
      <c r="BI22" s="57"/>
      <c r="BJ22" s="57"/>
      <c r="BK22" s="57"/>
      <c r="BL22" s="57"/>
      <c r="BM22" s="57"/>
      <c r="BN22" s="57"/>
      <c r="BO22" s="57"/>
      <c r="BP22" s="57"/>
      <c r="BQ22" s="57"/>
      <c r="BR22" s="57"/>
      <c r="BS22" s="57"/>
      <c r="BT22" s="57"/>
      <c r="BU22" s="57"/>
      <c r="BV22" s="57"/>
      <c r="BW22" s="57"/>
      <c r="BX22" s="57"/>
      <c r="BY22" s="57"/>
      <c r="BZ22" s="57"/>
      <c r="CA22" s="57"/>
      <c r="CB22" s="57"/>
      <c r="CC22" s="57"/>
      <c r="CD22" s="57"/>
      <c r="CE22" s="57"/>
      <c r="CF22" s="57"/>
      <c r="CG22" s="57"/>
      <c r="CH22" s="57"/>
      <c r="CI22" s="57"/>
      <c r="CJ22" s="57"/>
      <c r="CK22" s="57"/>
      <c r="CL22" s="57"/>
      <c r="CM22" s="57"/>
      <c r="CN22" s="57"/>
      <c r="CO22" s="57"/>
      <c r="CP22" s="57"/>
      <c r="CQ22" s="57"/>
      <c r="CR22" s="57"/>
      <c r="CS22" s="57"/>
      <c r="CT22" s="57"/>
      <c r="CU22" s="57"/>
      <c r="CV22" s="57"/>
      <c r="CW22" s="57"/>
      <c r="CX22" s="57"/>
      <c r="CY22" s="57"/>
      <c r="CZ22" s="57"/>
      <c r="DA22" s="57"/>
      <c r="DB22" s="57"/>
      <c r="DC22" s="57"/>
      <c r="DD22" s="57"/>
      <c r="DE22" s="57"/>
      <c r="DF22" s="57"/>
      <c r="DG22" s="57"/>
      <c r="DH22" s="57"/>
      <c r="DI22" s="57"/>
      <c r="DJ22" s="57"/>
      <c r="DK22" s="57"/>
      <c r="DL22" s="57"/>
      <c r="DM22" s="57"/>
      <c r="DN22" s="57"/>
      <c r="DO22" s="57"/>
      <c r="DP22" s="57"/>
      <c r="DQ22" s="57"/>
      <c r="DR22" s="57"/>
      <c r="DS22" s="57"/>
      <c r="DT22" s="57"/>
      <c r="DU22" s="57"/>
      <c r="DV22" s="57"/>
      <c r="DW22" s="57"/>
      <c r="DX22" s="57"/>
      <c r="DY22" s="57"/>
      <c r="DZ22" s="57"/>
      <c r="EA22" s="57"/>
      <c r="EB22" s="57"/>
      <c r="EC22" s="57"/>
      <c r="ED22" s="57"/>
      <c r="EE22" s="57"/>
      <c r="EF22" s="57"/>
      <c r="EG22" s="57"/>
      <c r="EH22" s="57"/>
      <c r="EI22" s="57"/>
      <c r="EJ22" s="57"/>
      <c r="EK22" s="57"/>
      <c r="EL22" s="57"/>
      <c r="EM22" s="57"/>
      <c r="EN22" s="57"/>
      <c r="EO22" s="57"/>
      <c r="EP22" s="57"/>
      <c r="EQ22" s="57"/>
      <c r="ER22" s="57"/>
      <c r="ES22" s="57"/>
      <c r="ET22" s="57"/>
      <c r="EU22" s="57"/>
      <c r="EV22" s="57"/>
      <c r="EW22" s="57"/>
      <c r="EX22" s="57"/>
      <c r="EY22" s="57"/>
      <c r="EZ22" s="57"/>
      <c r="FA22" s="57"/>
      <c r="FB22" s="57"/>
      <c r="FC22" s="57"/>
      <c r="FD22" s="57"/>
      <c r="FE22" s="57"/>
      <c r="FF22" s="57"/>
      <c r="FG22" s="57"/>
      <c r="FH22" s="57"/>
      <c r="FI22" s="57"/>
      <c r="FJ22" s="57"/>
      <c r="FK22" s="57"/>
      <c r="FL22" s="57"/>
      <c r="FM22" s="57"/>
      <c r="FN22" s="57"/>
      <c r="FO22" s="57"/>
      <c r="FP22" s="57"/>
      <c r="FQ22" s="57"/>
      <c r="FR22" s="57"/>
      <c r="FS22" s="57"/>
      <c r="FT22" s="57"/>
      <c r="FU22" s="57"/>
      <c r="FV22" s="57"/>
      <c r="FW22" s="57"/>
      <c r="FX22" s="57"/>
      <c r="FY22" s="57"/>
      <c r="FZ22" s="57"/>
      <c r="GA22" s="57"/>
      <c r="GB22" s="57"/>
      <c r="GC22" s="57"/>
      <c r="GD22" s="57"/>
      <c r="GE22" s="57"/>
      <c r="GF22" s="57"/>
      <c r="GG22" s="57"/>
      <c r="GH22" s="57"/>
      <c r="GI22" s="57"/>
      <c r="GJ22" s="57"/>
      <c r="GK22" s="57"/>
      <c r="GL22" s="57"/>
      <c r="GM22" s="57"/>
      <c r="GN22" s="57"/>
      <c r="GO22" s="57"/>
      <c r="GP22" s="57"/>
      <c r="GQ22" s="57"/>
      <c r="GR22" s="57"/>
      <c r="GS22" s="57"/>
      <c r="GT22" s="57"/>
      <c r="GU22" s="57"/>
      <c r="GV22" s="57"/>
      <c r="GW22" s="57"/>
      <c r="GX22" s="57"/>
      <c r="GY22" s="57"/>
      <c r="GZ22" s="57"/>
      <c r="HA22" s="57"/>
      <c r="HB22" s="57"/>
      <c r="HC22" s="57"/>
      <c r="HD22" s="57"/>
      <c r="HE22" s="57"/>
      <c r="HF22" s="57"/>
      <c r="HG22" s="57"/>
      <c r="HH22" s="57"/>
      <c r="HI22" s="57"/>
      <c r="HJ22" s="57"/>
      <c r="HK22" s="57"/>
      <c r="HL22" s="57"/>
      <c r="HM22" s="57"/>
      <c r="HN22" s="57"/>
      <c r="HO22" s="57"/>
      <c r="HP22" s="57"/>
      <c r="HQ22" s="57"/>
      <c r="HR22" s="57"/>
      <c r="HS22" s="57"/>
      <c r="HT22" s="57"/>
      <c r="HU22" s="57"/>
      <c r="HV22" s="57"/>
      <c r="HW22" s="57"/>
      <c r="HX22" s="57"/>
      <c r="HY22" s="57"/>
      <c r="HZ22" s="57"/>
      <c r="IA22" s="57"/>
      <c r="IB22" s="57"/>
      <c r="IC22" s="57"/>
      <c r="ID22" s="57"/>
      <c r="IE22" s="57"/>
      <c r="IF22" s="57"/>
      <c r="IG22" s="57"/>
      <c r="IH22" s="57"/>
      <c r="II22" s="57"/>
      <c r="IJ22" s="57"/>
      <c r="IK22" s="57"/>
      <c r="IL22" s="57"/>
      <c r="IM22" s="57"/>
      <c r="IN22" s="57"/>
      <c r="IO22" s="57"/>
      <c r="IP22" s="57"/>
      <c r="IQ22" s="57"/>
      <c r="IR22" s="57"/>
      <c r="IS22" s="57"/>
      <c r="IT22" s="57"/>
      <c r="IU22" s="57"/>
      <c r="IV22" s="57"/>
    </row>
    <row r="23" spans="1:256" s="58" customFormat="1" x14ac:dyDescent="0.2">
      <c r="A23" s="76" t="s">
        <v>75</v>
      </c>
      <c r="B23" s="82">
        <v>0</v>
      </c>
      <c r="C23" s="83">
        <v>0</v>
      </c>
      <c r="D23" s="82">
        <v>0.89</v>
      </c>
      <c r="E23" s="83">
        <v>0</v>
      </c>
      <c r="F23" s="82">
        <v>0.1</v>
      </c>
      <c r="G23" s="83">
        <v>0</v>
      </c>
      <c r="H23" s="82"/>
      <c r="I23" s="83"/>
      <c r="J23" s="82"/>
      <c r="K23" s="83"/>
      <c r="L23" s="82"/>
      <c r="M23" s="83"/>
      <c r="N23" s="82"/>
      <c r="O23" s="83"/>
      <c r="P23" s="82"/>
      <c r="Q23" s="83"/>
      <c r="R23" s="82">
        <v>0</v>
      </c>
      <c r="S23" s="83">
        <v>0</v>
      </c>
      <c r="T23" s="82">
        <v>0</v>
      </c>
      <c r="U23" s="83">
        <v>0</v>
      </c>
      <c r="V23" s="82">
        <v>0</v>
      </c>
      <c r="W23" s="83">
        <v>0</v>
      </c>
      <c r="X23" s="82"/>
      <c r="Y23" s="83"/>
      <c r="Z23" s="82"/>
      <c r="AA23" s="83"/>
      <c r="AB23" s="82"/>
      <c r="AC23" s="83"/>
      <c r="AD23" s="82"/>
      <c r="AE23" s="83"/>
      <c r="AF23" s="82"/>
      <c r="AG23" s="83"/>
      <c r="AH23" s="82"/>
      <c r="AI23" s="83"/>
      <c r="AJ23" s="82"/>
      <c r="AK23" s="83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  <c r="BM23" s="57"/>
      <c r="BN23" s="57"/>
      <c r="BO23" s="57"/>
      <c r="BP23" s="57"/>
      <c r="BQ23" s="57"/>
      <c r="BR23" s="57"/>
      <c r="BS23" s="57"/>
      <c r="BT23" s="57"/>
      <c r="BU23" s="57"/>
      <c r="BV23" s="57"/>
      <c r="BW23" s="57"/>
      <c r="BX23" s="57"/>
      <c r="BY23" s="57"/>
      <c r="BZ23" s="57"/>
      <c r="CA23" s="57"/>
      <c r="CB23" s="57"/>
      <c r="CC23" s="57"/>
      <c r="CD23" s="57"/>
      <c r="CE23" s="57"/>
      <c r="CF23" s="57"/>
      <c r="CG23" s="57"/>
      <c r="CH23" s="57"/>
      <c r="CI23" s="57"/>
      <c r="CJ23" s="57"/>
      <c r="CK23" s="57"/>
      <c r="CL23" s="57"/>
      <c r="CM23" s="57"/>
      <c r="CN23" s="57"/>
      <c r="CO23" s="57"/>
      <c r="CP23" s="57"/>
      <c r="CQ23" s="57"/>
      <c r="CR23" s="57"/>
      <c r="CS23" s="57"/>
      <c r="CT23" s="57"/>
      <c r="CU23" s="57"/>
      <c r="CV23" s="57"/>
      <c r="CW23" s="57"/>
      <c r="CX23" s="57"/>
      <c r="CY23" s="57"/>
      <c r="CZ23" s="57"/>
      <c r="DA23" s="57"/>
      <c r="DB23" s="57"/>
      <c r="DC23" s="57"/>
      <c r="DD23" s="57"/>
      <c r="DE23" s="57"/>
      <c r="DF23" s="57"/>
      <c r="DG23" s="57"/>
      <c r="DH23" s="57"/>
      <c r="DI23" s="57"/>
      <c r="DJ23" s="57"/>
      <c r="DK23" s="57"/>
      <c r="DL23" s="57"/>
      <c r="DM23" s="57"/>
      <c r="DN23" s="57"/>
      <c r="DO23" s="57"/>
      <c r="DP23" s="57"/>
      <c r="DQ23" s="57"/>
      <c r="DR23" s="57"/>
      <c r="DS23" s="57"/>
      <c r="DT23" s="57"/>
      <c r="DU23" s="57"/>
      <c r="DV23" s="57"/>
      <c r="DW23" s="57"/>
      <c r="DX23" s="57"/>
      <c r="DY23" s="57"/>
      <c r="DZ23" s="57"/>
      <c r="EA23" s="57"/>
      <c r="EB23" s="57"/>
      <c r="EC23" s="57"/>
      <c r="ED23" s="57"/>
      <c r="EE23" s="57"/>
      <c r="EF23" s="57"/>
      <c r="EG23" s="57"/>
      <c r="EH23" s="57"/>
      <c r="EI23" s="57"/>
      <c r="EJ23" s="57"/>
      <c r="EK23" s="57"/>
      <c r="EL23" s="57"/>
      <c r="EM23" s="57"/>
      <c r="EN23" s="57"/>
      <c r="EO23" s="57"/>
      <c r="EP23" s="57"/>
      <c r="EQ23" s="57"/>
      <c r="ER23" s="57"/>
      <c r="ES23" s="57"/>
      <c r="ET23" s="57"/>
      <c r="EU23" s="57"/>
      <c r="EV23" s="57"/>
      <c r="EW23" s="57"/>
      <c r="EX23" s="57"/>
      <c r="EY23" s="57"/>
      <c r="EZ23" s="57"/>
      <c r="FA23" s="57"/>
      <c r="FB23" s="57"/>
      <c r="FC23" s="57"/>
      <c r="FD23" s="57"/>
      <c r="FE23" s="57"/>
      <c r="FF23" s="57"/>
      <c r="FG23" s="57"/>
      <c r="FH23" s="57"/>
      <c r="FI23" s="57"/>
      <c r="FJ23" s="57"/>
      <c r="FK23" s="57"/>
      <c r="FL23" s="57"/>
      <c r="FM23" s="57"/>
      <c r="FN23" s="57"/>
      <c r="FO23" s="57"/>
      <c r="FP23" s="57"/>
      <c r="FQ23" s="57"/>
      <c r="FR23" s="57"/>
      <c r="FS23" s="57"/>
      <c r="FT23" s="57"/>
      <c r="FU23" s="57"/>
      <c r="FV23" s="57"/>
      <c r="FW23" s="57"/>
      <c r="FX23" s="57"/>
      <c r="FY23" s="57"/>
      <c r="FZ23" s="57"/>
      <c r="GA23" s="57"/>
      <c r="GB23" s="57"/>
      <c r="GC23" s="57"/>
      <c r="GD23" s="57"/>
      <c r="GE23" s="57"/>
      <c r="GF23" s="57"/>
      <c r="GG23" s="57"/>
      <c r="GH23" s="57"/>
      <c r="GI23" s="57"/>
      <c r="GJ23" s="57"/>
      <c r="GK23" s="57"/>
      <c r="GL23" s="57"/>
      <c r="GM23" s="57"/>
      <c r="GN23" s="57"/>
      <c r="GO23" s="57"/>
      <c r="GP23" s="57"/>
      <c r="GQ23" s="57"/>
      <c r="GR23" s="57"/>
      <c r="GS23" s="57"/>
      <c r="GT23" s="57"/>
      <c r="GU23" s="57"/>
      <c r="GV23" s="57"/>
      <c r="GW23" s="57"/>
      <c r="GX23" s="57"/>
      <c r="GY23" s="57"/>
      <c r="GZ23" s="57"/>
      <c r="HA23" s="57"/>
      <c r="HB23" s="57"/>
      <c r="HC23" s="57"/>
      <c r="HD23" s="57"/>
      <c r="HE23" s="57"/>
      <c r="HF23" s="57"/>
      <c r="HG23" s="57"/>
      <c r="HH23" s="57"/>
      <c r="HI23" s="57"/>
      <c r="HJ23" s="57"/>
      <c r="HK23" s="57"/>
      <c r="HL23" s="57"/>
      <c r="HM23" s="57"/>
      <c r="HN23" s="57"/>
      <c r="HO23" s="57"/>
      <c r="HP23" s="57"/>
      <c r="HQ23" s="57"/>
      <c r="HR23" s="57"/>
      <c r="HS23" s="57"/>
      <c r="HT23" s="57"/>
      <c r="HU23" s="57"/>
      <c r="HV23" s="57"/>
      <c r="HW23" s="57"/>
      <c r="HX23" s="57"/>
      <c r="HY23" s="57"/>
      <c r="HZ23" s="57"/>
      <c r="IA23" s="57"/>
      <c r="IB23" s="57"/>
      <c r="IC23" s="57"/>
      <c r="ID23" s="57"/>
      <c r="IE23" s="57"/>
      <c r="IF23" s="57"/>
      <c r="IG23" s="57"/>
      <c r="IH23" s="57"/>
      <c r="II23" s="57"/>
      <c r="IJ23" s="57"/>
      <c r="IK23" s="57"/>
      <c r="IL23" s="57"/>
      <c r="IM23" s="57"/>
      <c r="IN23" s="57"/>
      <c r="IO23" s="57"/>
      <c r="IP23" s="57"/>
      <c r="IQ23" s="57"/>
      <c r="IR23" s="57"/>
      <c r="IS23" s="57"/>
      <c r="IT23" s="57"/>
      <c r="IU23" s="57"/>
      <c r="IV23" s="57"/>
    </row>
    <row r="24" spans="1:256" s="58" customFormat="1" x14ac:dyDescent="0.2">
      <c r="A24" s="76" t="s">
        <v>76</v>
      </c>
      <c r="B24" s="82">
        <v>0</v>
      </c>
      <c r="C24" s="83">
        <v>0</v>
      </c>
      <c r="D24" s="82">
        <v>0</v>
      </c>
      <c r="E24" s="83">
        <v>0</v>
      </c>
      <c r="F24" s="82">
        <v>0</v>
      </c>
      <c r="G24" s="83">
        <v>0</v>
      </c>
      <c r="H24" s="82"/>
      <c r="I24" s="83"/>
      <c r="J24" s="82"/>
      <c r="K24" s="83"/>
      <c r="L24" s="82"/>
      <c r="M24" s="83"/>
      <c r="N24" s="82"/>
      <c r="O24" s="83"/>
      <c r="P24" s="82"/>
      <c r="Q24" s="83"/>
      <c r="R24" s="82">
        <v>0</v>
      </c>
      <c r="S24" s="83">
        <v>0</v>
      </c>
      <c r="T24" s="82">
        <v>0</v>
      </c>
      <c r="U24" s="83">
        <v>0</v>
      </c>
      <c r="V24" s="82">
        <v>0</v>
      </c>
      <c r="W24" s="83">
        <v>5.0000000000000001E-3</v>
      </c>
      <c r="X24" s="82"/>
      <c r="Y24" s="83"/>
      <c r="Z24" s="82"/>
      <c r="AA24" s="83"/>
      <c r="AB24" s="82"/>
      <c r="AC24" s="83"/>
      <c r="AD24" s="82"/>
      <c r="AE24" s="83"/>
      <c r="AF24" s="82"/>
      <c r="AG24" s="83"/>
      <c r="AH24" s="82"/>
      <c r="AI24" s="83"/>
      <c r="AJ24" s="82"/>
      <c r="AK24" s="83"/>
      <c r="AL24" s="57"/>
      <c r="AM24" s="57"/>
      <c r="AN24" s="57"/>
      <c r="AO24" s="57"/>
      <c r="AP24" s="57"/>
      <c r="AQ24" s="57"/>
      <c r="AR24" s="57"/>
      <c r="AS24" s="57"/>
      <c r="AT24" s="57"/>
      <c r="AU24" s="57"/>
      <c r="AV24" s="57"/>
      <c r="AW24" s="57"/>
      <c r="AX24" s="57"/>
      <c r="AY24" s="57"/>
      <c r="AZ24" s="57"/>
      <c r="BA24" s="57"/>
      <c r="BB24" s="57"/>
      <c r="BC24" s="57"/>
      <c r="BD24" s="57"/>
      <c r="BE24" s="57"/>
      <c r="BF24" s="57"/>
      <c r="BG24" s="57"/>
      <c r="BH24" s="57"/>
      <c r="BI24" s="57"/>
      <c r="BJ24" s="57"/>
      <c r="BK24" s="57"/>
      <c r="BL24" s="57"/>
      <c r="BM24" s="57"/>
      <c r="BN24" s="57"/>
      <c r="BO24" s="57"/>
      <c r="BP24" s="57"/>
      <c r="BQ24" s="57"/>
      <c r="BR24" s="57"/>
      <c r="BS24" s="57"/>
      <c r="BT24" s="57"/>
      <c r="BU24" s="57"/>
      <c r="BV24" s="57"/>
      <c r="BW24" s="57"/>
      <c r="BX24" s="57"/>
      <c r="BY24" s="57"/>
      <c r="BZ24" s="57"/>
      <c r="CA24" s="57"/>
      <c r="CB24" s="57"/>
      <c r="CC24" s="57"/>
      <c r="CD24" s="57"/>
      <c r="CE24" s="57"/>
      <c r="CF24" s="57"/>
      <c r="CG24" s="57"/>
      <c r="CH24" s="57"/>
      <c r="CI24" s="57"/>
      <c r="CJ24" s="57"/>
      <c r="CK24" s="57"/>
      <c r="CL24" s="57"/>
      <c r="CM24" s="57"/>
      <c r="CN24" s="57"/>
      <c r="CO24" s="57"/>
      <c r="CP24" s="57"/>
      <c r="CQ24" s="57"/>
      <c r="CR24" s="57"/>
      <c r="CS24" s="57"/>
      <c r="CT24" s="57"/>
      <c r="CU24" s="57"/>
      <c r="CV24" s="57"/>
      <c r="CW24" s="57"/>
      <c r="CX24" s="57"/>
      <c r="CY24" s="57"/>
      <c r="CZ24" s="57"/>
      <c r="DA24" s="57"/>
      <c r="DB24" s="57"/>
      <c r="DC24" s="57"/>
      <c r="DD24" s="57"/>
      <c r="DE24" s="57"/>
      <c r="DF24" s="57"/>
      <c r="DG24" s="57"/>
      <c r="DH24" s="57"/>
      <c r="DI24" s="57"/>
      <c r="DJ24" s="57"/>
      <c r="DK24" s="57"/>
      <c r="DL24" s="57"/>
      <c r="DM24" s="57"/>
      <c r="DN24" s="57"/>
      <c r="DO24" s="57"/>
      <c r="DP24" s="57"/>
      <c r="DQ24" s="57"/>
      <c r="DR24" s="57"/>
      <c r="DS24" s="57"/>
      <c r="DT24" s="57"/>
      <c r="DU24" s="57"/>
      <c r="DV24" s="57"/>
      <c r="DW24" s="57"/>
      <c r="DX24" s="57"/>
      <c r="DY24" s="57"/>
      <c r="DZ24" s="57"/>
      <c r="EA24" s="57"/>
      <c r="EB24" s="57"/>
      <c r="EC24" s="57"/>
      <c r="ED24" s="57"/>
      <c r="EE24" s="57"/>
      <c r="EF24" s="57"/>
      <c r="EG24" s="57"/>
      <c r="EH24" s="57"/>
      <c r="EI24" s="57"/>
      <c r="EJ24" s="57"/>
      <c r="EK24" s="57"/>
      <c r="EL24" s="57"/>
      <c r="EM24" s="57"/>
      <c r="EN24" s="57"/>
      <c r="EO24" s="57"/>
      <c r="EP24" s="57"/>
      <c r="EQ24" s="57"/>
      <c r="ER24" s="57"/>
      <c r="ES24" s="57"/>
      <c r="ET24" s="57"/>
      <c r="EU24" s="57"/>
      <c r="EV24" s="57"/>
      <c r="EW24" s="57"/>
      <c r="EX24" s="57"/>
      <c r="EY24" s="57"/>
      <c r="EZ24" s="57"/>
      <c r="FA24" s="57"/>
      <c r="FB24" s="57"/>
      <c r="FC24" s="57"/>
      <c r="FD24" s="57"/>
      <c r="FE24" s="57"/>
      <c r="FF24" s="57"/>
      <c r="FG24" s="57"/>
      <c r="FH24" s="57"/>
      <c r="FI24" s="57"/>
      <c r="FJ24" s="57"/>
      <c r="FK24" s="57"/>
      <c r="FL24" s="57"/>
      <c r="FM24" s="57"/>
      <c r="FN24" s="57"/>
      <c r="FO24" s="57"/>
      <c r="FP24" s="57"/>
      <c r="FQ24" s="57"/>
      <c r="FR24" s="57"/>
      <c r="FS24" s="57"/>
      <c r="FT24" s="57"/>
      <c r="FU24" s="57"/>
      <c r="FV24" s="57"/>
      <c r="FW24" s="57"/>
      <c r="FX24" s="57"/>
      <c r="FY24" s="57"/>
      <c r="FZ24" s="57"/>
      <c r="GA24" s="57"/>
      <c r="GB24" s="57"/>
      <c r="GC24" s="57"/>
      <c r="GD24" s="57"/>
      <c r="GE24" s="57"/>
      <c r="GF24" s="57"/>
      <c r="GG24" s="57"/>
      <c r="GH24" s="57"/>
      <c r="GI24" s="57"/>
      <c r="GJ24" s="57"/>
      <c r="GK24" s="57"/>
      <c r="GL24" s="57"/>
      <c r="GM24" s="57"/>
      <c r="GN24" s="57"/>
      <c r="GO24" s="57"/>
      <c r="GP24" s="57"/>
      <c r="GQ24" s="57"/>
      <c r="GR24" s="57"/>
      <c r="GS24" s="57"/>
      <c r="GT24" s="57"/>
      <c r="GU24" s="57"/>
      <c r="GV24" s="57"/>
      <c r="GW24" s="57"/>
      <c r="GX24" s="57"/>
      <c r="GY24" s="57"/>
      <c r="GZ24" s="57"/>
      <c r="HA24" s="57"/>
      <c r="HB24" s="57"/>
      <c r="HC24" s="57"/>
      <c r="HD24" s="57"/>
      <c r="HE24" s="57"/>
      <c r="HF24" s="57"/>
      <c r="HG24" s="57"/>
      <c r="HH24" s="57"/>
      <c r="HI24" s="57"/>
      <c r="HJ24" s="57"/>
      <c r="HK24" s="57"/>
      <c r="HL24" s="57"/>
      <c r="HM24" s="57"/>
      <c r="HN24" s="57"/>
      <c r="HO24" s="57"/>
      <c r="HP24" s="57"/>
      <c r="HQ24" s="57"/>
      <c r="HR24" s="57"/>
      <c r="HS24" s="57"/>
      <c r="HT24" s="57"/>
      <c r="HU24" s="57"/>
      <c r="HV24" s="57"/>
      <c r="HW24" s="57"/>
      <c r="HX24" s="57"/>
      <c r="HY24" s="57"/>
      <c r="HZ24" s="57"/>
      <c r="IA24" s="57"/>
      <c r="IB24" s="57"/>
      <c r="IC24" s="57"/>
      <c r="ID24" s="57"/>
      <c r="IE24" s="57"/>
      <c r="IF24" s="57"/>
      <c r="IG24" s="57"/>
      <c r="IH24" s="57"/>
      <c r="II24" s="57"/>
      <c r="IJ24" s="57"/>
      <c r="IK24" s="57"/>
      <c r="IL24" s="57"/>
      <c r="IM24" s="57"/>
      <c r="IN24" s="57"/>
      <c r="IO24" s="57"/>
      <c r="IP24" s="57"/>
      <c r="IQ24" s="57"/>
      <c r="IR24" s="57"/>
      <c r="IS24" s="57"/>
      <c r="IT24" s="57"/>
      <c r="IU24" s="57"/>
      <c r="IV24" s="57"/>
    </row>
    <row r="25" spans="1:256" s="58" customFormat="1" x14ac:dyDescent="0.2">
      <c r="A25" s="76" t="s">
        <v>154</v>
      </c>
      <c r="B25" s="82">
        <v>0</v>
      </c>
      <c r="C25" s="83">
        <v>0</v>
      </c>
      <c r="D25" s="82">
        <v>0</v>
      </c>
      <c r="E25" s="83">
        <v>0</v>
      </c>
      <c r="F25" s="82">
        <v>0</v>
      </c>
      <c r="G25" s="83">
        <v>0</v>
      </c>
      <c r="H25" s="82"/>
      <c r="I25" s="83"/>
      <c r="J25" s="82"/>
      <c r="K25" s="83"/>
      <c r="L25" s="82"/>
      <c r="M25" s="83"/>
      <c r="N25" s="82"/>
      <c r="O25" s="83"/>
      <c r="P25" s="82"/>
      <c r="Q25" s="83"/>
      <c r="R25" s="82">
        <v>0</v>
      </c>
      <c r="S25" s="83">
        <v>0</v>
      </c>
      <c r="T25" s="82">
        <v>0</v>
      </c>
      <c r="U25" s="83">
        <v>0</v>
      </c>
      <c r="V25" s="82">
        <v>0</v>
      </c>
      <c r="W25" s="83">
        <v>0</v>
      </c>
      <c r="X25" s="82"/>
      <c r="Y25" s="83"/>
      <c r="Z25" s="82"/>
      <c r="AA25" s="83"/>
      <c r="AB25" s="82"/>
      <c r="AC25" s="83"/>
      <c r="AD25" s="82"/>
      <c r="AE25" s="83"/>
      <c r="AF25" s="82"/>
      <c r="AG25" s="83"/>
      <c r="AH25" s="82"/>
      <c r="AI25" s="83"/>
      <c r="AJ25" s="82"/>
      <c r="AK25" s="83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  <c r="BM25" s="57"/>
      <c r="BN25" s="57"/>
      <c r="BO25" s="57"/>
      <c r="BP25" s="57"/>
      <c r="BQ25" s="57"/>
      <c r="BR25" s="57"/>
      <c r="BS25" s="57"/>
      <c r="BT25" s="57"/>
      <c r="BU25" s="57"/>
      <c r="BV25" s="57"/>
      <c r="BW25" s="57"/>
      <c r="BX25" s="57"/>
      <c r="BY25" s="57"/>
      <c r="BZ25" s="57"/>
      <c r="CA25" s="57"/>
      <c r="CB25" s="57"/>
      <c r="CC25" s="57"/>
      <c r="CD25" s="57"/>
      <c r="CE25" s="57"/>
      <c r="CF25" s="57"/>
      <c r="CG25" s="57"/>
      <c r="CH25" s="57"/>
      <c r="CI25" s="57"/>
      <c r="CJ25" s="57"/>
      <c r="CK25" s="57"/>
      <c r="CL25" s="57"/>
      <c r="CM25" s="57"/>
      <c r="CN25" s="57"/>
      <c r="CO25" s="57"/>
      <c r="CP25" s="57"/>
      <c r="CQ25" s="57"/>
      <c r="CR25" s="57"/>
      <c r="CS25" s="57"/>
      <c r="CT25" s="57"/>
      <c r="CU25" s="57"/>
      <c r="CV25" s="57"/>
      <c r="CW25" s="57"/>
      <c r="CX25" s="57"/>
      <c r="CY25" s="57"/>
      <c r="CZ25" s="57"/>
      <c r="DA25" s="57"/>
      <c r="DB25" s="57"/>
      <c r="DC25" s="57"/>
      <c r="DD25" s="57"/>
      <c r="DE25" s="57"/>
      <c r="DF25" s="57"/>
      <c r="DG25" s="57"/>
      <c r="DH25" s="57"/>
      <c r="DI25" s="57"/>
      <c r="DJ25" s="57"/>
      <c r="DK25" s="57"/>
      <c r="DL25" s="57"/>
      <c r="DM25" s="57"/>
      <c r="DN25" s="57"/>
      <c r="DO25" s="57"/>
      <c r="DP25" s="57"/>
      <c r="DQ25" s="57"/>
      <c r="DR25" s="57"/>
      <c r="DS25" s="57"/>
      <c r="DT25" s="57"/>
      <c r="DU25" s="57"/>
      <c r="DV25" s="57"/>
      <c r="DW25" s="57"/>
      <c r="DX25" s="57"/>
      <c r="DY25" s="57"/>
      <c r="DZ25" s="57"/>
      <c r="EA25" s="57"/>
      <c r="EB25" s="57"/>
      <c r="EC25" s="57"/>
      <c r="ED25" s="57"/>
      <c r="EE25" s="57"/>
      <c r="EF25" s="57"/>
      <c r="EG25" s="57"/>
      <c r="EH25" s="57"/>
      <c r="EI25" s="57"/>
      <c r="EJ25" s="57"/>
      <c r="EK25" s="57"/>
      <c r="EL25" s="57"/>
      <c r="EM25" s="57"/>
      <c r="EN25" s="57"/>
      <c r="EO25" s="57"/>
      <c r="EP25" s="57"/>
      <c r="EQ25" s="57"/>
      <c r="ER25" s="57"/>
      <c r="ES25" s="57"/>
      <c r="ET25" s="57"/>
      <c r="EU25" s="57"/>
      <c r="EV25" s="57"/>
      <c r="EW25" s="57"/>
      <c r="EX25" s="57"/>
      <c r="EY25" s="57"/>
      <c r="EZ25" s="57"/>
      <c r="FA25" s="57"/>
      <c r="FB25" s="57"/>
      <c r="FC25" s="57"/>
      <c r="FD25" s="57"/>
      <c r="FE25" s="57"/>
      <c r="FF25" s="57"/>
      <c r="FG25" s="57"/>
      <c r="FH25" s="57"/>
      <c r="FI25" s="57"/>
      <c r="FJ25" s="57"/>
      <c r="FK25" s="57"/>
      <c r="FL25" s="57"/>
      <c r="FM25" s="57"/>
      <c r="FN25" s="57"/>
      <c r="FO25" s="57"/>
      <c r="FP25" s="57"/>
      <c r="FQ25" s="57"/>
      <c r="FR25" s="57"/>
      <c r="FS25" s="57"/>
      <c r="FT25" s="57"/>
      <c r="FU25" s="57"/>
      <c r="FV25" s="57"/>
      <c r="FW25" s="57"/>
      <c r="FX25" s="57"/>
      <c r="FY25" s="57"/>
      <c r="FZ25" s="57"/>
      <c r="GA25" s="57"/>
      <c r="GB25" s="57"/>
      <c r="GC25" s="57"/>
      <c r="GD25" s="57"/>
      <c r="GE25" s="57"/>
      <c r="GF25" s="57"/>
      <c r="GG25" s="57"/>
      <c r="GH25" s="57"/>
      <c r="GI25" s="57"/>
      <c r="GJ25" s="57"/>
      <c r="GK25" s="57"/>
      <c r="GL25" s="57"/>
      <c r="GM25" s="57"/>
      <c r="GN25" s="57"/>
      <c r="GO25" s="57"/>
      <c r="GP25" s="57"/>
      <c r="GQ25" s="57"/>
      <c r="GR25" s="57"/>
      <c r="GS25" s="57"/>
      <c r="GT25" s="57"/>
      <c r="GU25" s="57"/>
      <c r="GV25" s="57"/>
      <c r="GW25" s="57"/>
      <c r="GX25" s="57"/>
      <c r="GY25" s="57"/>
      <c r="GZ25" s="57"/>
      <c r="HA25" s="57"/>
      <c r="HB25" s="57"/>
      <c r="HC25" s="57"/>
      <c r="HD25" s="57"/>
      <c r="HE25" s="57"/>
      <c r="HF25" s="57"/>
      <c r="HG25" s="57"/>
      <c r="HH25" s="57"/>
      <c r="HI25" s="57"/>
      <c r="HJ25" s="57"/>
      <c r="HK25" s="57"/>
      <c r="HL25" s="57"/>
      <c r="HM25" s="57"/>
      <c r="HN25" s="57"/>
      <c r="HO25" s="57"/>
      <c r="HP25" s="57"/>
      <c r="HQ25" s="57"/>
      <c r="HR25" s="57"/>
      <c r="HS25" s="57"/>
      <c r="HT25" s="57"/>
      <c r="HU25" s="57"/>
      <c r="HV25" s="57"/>
      <c r="HW25" s="57"/>
      <c r="HX25" s="57"/>
      <c r="HY25" s="57"/>
      <c r="HZ25" s="57"/>
      <c r="IA25" s="57"/>
      <c r="IB25" s="57"/>
      <c r="IC25" s="57"/>
      <c r="ID25" s="57"/>
      <c r="IE25" s="57"/>
      <c r="IF25" s="57"/>
      <c r="IG25" s="57"/>
      <c r="IH25" s="57"/>
      <c r="II25" s="57"/>
      <c r="IJ25" s="57"/>
      <c r="IK25" s="57"/>
      <c r="IL25" s="57"/>
      <c r="IM25" s="57"/>
      <c r="IN25" s="57"/>
      <c r="IO25" s="57"/>
      <c r="IP25" s="57"/>
      <c r="IQ25" s="57"/>
      <c r="IR25" s="57"/>
      <c r="IS25" s="57"/>
      <c r="IT25" s="57"/>
      <c r="IU25" s="57"/>
      <c r="IV25" s="57"/>
    </row>
    <row r="26" spans="1:256" s="58" customFormat="1" x14ac:dyDescent="0.2">
      <c r="A26" s="76" t="s">
        <v>78</v>
      </c>
      <c r="B26" s="82">
        <v>0</v>
      </c>
      <c r="C26" s="83">
        <v>0</v>
      </c>
      <c r="D26" s="82">
        <v>0</v>
      </c>
      <c r="E26" s="83">
        <v>0</v>
      </c>
      <c r="F26" s="82">
        <v>0</v>
      </c>
      <c r="G26" s="83">
        <v>0</v>
      </c>
      <c r="H26" s="82"/>
      <c r="I26" s="83"/>
      <c r="J26" s="82"/>
      <c r="K26" s="83"/>
      <c r="L26" s="82"/>
      <c r="M26" s="83"/>
      <c r="N26" s="82"/>
      <c r="O26" s="83"/>
      <c r="P26" s="82"/>
      <c r="Q26" s="83"/>
      <c r="R26" s="82">
        <v>0</v>
      </c>
      <c r="S26" s="83">
        <v>0</v>
      </c>
      <c r="T26" s="82">
        <v>0</v>
      </c>
      <c r="U26" s="83">
        <v>0</v>
      </c>
      <c r="V26" s="82">
        <v>0</v>
      </c>
      <c r="W26" s="83">
        <v>0</v>
      </c>
      <c r="X26" s="82"/>
      <c r="Y26" s="83"/>
      <c r="Z26" s="82"/>
      <c r="AA26" s="83"/>
      <c r="AB26" s="82"/>
      <c r="AC26" s="83"/>
      <c r="AD26" s="82"/>
      <c r="AE26" s="83"/>
      <c r="AF26" s="82"/>
      <c r="AG26" s="83"/>
      <c r="AH26" s="82"/>
      <c r="AI26" s="83"/>
      <c r="AJ26" s="82"/>
      <c r="AK26" s="83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57"/>
      <c r="BK26" s="57"/>
      <c r="BL26" s="57"/>
      <c r="BM26" s="57"/>
      <c r="BN26" s="57"/>
      <c r="BO26" s="57"/>
      <c r="BP26" s="57"/>
      <c r="BQ26" s="57"/>
      <c r="BR26" s="57"/>
      <c r="BS26" s="57"/>
      <c r="BT26" s="57"/>
      <c r="BU26" s="57"/>
      <c r="BV26" s="57"/>
      <c r="BW26" s="57"/>
      <c r="BX26" s="57"/>
      <c r="BY26" s="57"/>
      <c r="BZ26" s="57"/>
      <c r="CA26" s="57"/>
      <c r="CB26" s="57"/>
      <c r="CC26" s="57"/>
      <c r="CD26" s="57"/>
      <c r="CE26" s="57"/>
      <c r="CF26" s="57"/>
      <c r="CG26" s="57"/>
      <c r="CH26" s="57"/>
      <c r="CI26" s="57"/>
      <c r="CJ26" s="57"/>
      <c r="CK26" s="57"/>
      <c r="CL26" s="57"/>
      <c r="CM26" s="57"/>
      <c r="CN26" s="57"/>
      <c r="CO26" s="57"/>
      <c r="CP26" s="57"/>
      <c r="CQ26" s="57"/>
      <c r="CR26" s="57"/>
      <c r="CS26" s="57"/>
      <c r="CT26" s="57"/>
      <c r="CU26" s="57"/>
      <c r="CV26" s="57"/>
      <c r="CW26" s="57"/>
      <c r="CX26" s="57"/>
      <c r="CY26" s="57"/>
      <c r="CZ26" s="57"/>
      <c r="DA26" s="57"/>
      <c r="DB26" s="57"/>
      <c r="DC26" s="57"/>
      <c r="DD26" s="57"/>
      <c r="DE26" s="57"/>
      <c r="DF26" s="57"/>
      <c r="DG26" s="57"/>
      <c r="DH26" s="57"/>
      <c r="DI26" s="57"/>
      <c r="DJ26" s="57"/>
      <c r="DK26" s="57"/>
      <c r="DL26" s="57"/>
      <c r="DM26" s="57"/>
      <c r="DN26" s="57"/>
      <c r="DO26" s="57"/>
      <c r="DP26" s="57"/>
      <c r="DQ26" s="57"/>
      <c r="DR26" s="57"/>
      <c r="DS26" s="57"/>
      <c r="DT26" s="57"/>
      <c r="DU26" s="57"/>
      <c r="DV26" s="57"/>
      <c r="DW26" s="57"/>
      <c r="DX26" s="57"/>
      <c r="DY26" s="57"/>
      <c r="DZ26" s="57"/>
      <c r="EA26" s="57"/>
      <c r="EB26" s="57"/>
      <c r="EC26" s="57"/>
      <c r="ED26" s="57"/>
      <c r="EE26" s="57"/>
      <c r="EF26" s="57"/>
      <c r="EG26" s="57"/>
      <c r="EH26" s="57"/>
      <c r="EI26" s="57"/>
      <c r="EJ26" s="57"/>
      <c r="EK26" s="57"/>
      <c r="EL26" s="57"/>
      <c r="EM26" s="57"/>
      <c r="EN26" s="57"/>
      <c r="EO26" s="57"/>
      <c r="EP26" s="57"/>
      <c r="EQ26" s="57"/>
      <c r="ER26" s="57"/>
      <c r="ES26" s="57"/>
      <c r="ET26" s="57"/>
      <c r="EU26" s="57"/>
      <c r="EV26" s="57"/>
      <c r="EW26" s="57"/>
      <c r="EX26" s="57"/>
      <c r="EY26" s="57"/>
      <c r="EZ26" s="57"/>
      <c r="FA26" s="57"/>
      <c r="FB26" s="57"/>
      <c r="FC26" s="57"/>
      <c r="FD26" s="57"/>
      <c r="FE26" s="57"/>
      <c r="FF26" s="57"/>
      <c r="FG26" s="57"/>
      <c r="FH26" s="57"/>
      <c r="FI26" s="57"/>
      <c r="FJ26" s="57"/>
      <c r="FK26" s="57"/>
      <c r="FL26" s="57"/>
      <c r="FM26" s="57"/>
      <c r="FN26" s="57"/>
      <c r="FO26" s="57"/>
      <c r="FP26" s="57"/>
      <c r="FQ26" s="57"/>
      <c r="FR26" s="57"/>
      <c r="FS26" s="57"/>
      <c r="FT26" s="57"/>
      <c r="FU26" s="57"/>
      <c r="FV26" s="57"/>
      <c r="FW26" s="57"/>
      <c r="FX26" s="57"/>
      <c r="FY26" s="57"/>
      <c r="FZ26" s="57"/>
      <c r="GA26" s="57"/>
      <c r="GB26" s="57"/>
      <c r="GC26" s="57"/>
      <c r="GD26" s="57"/>
      <c r="GE26" s="57"/>
      <c r="GF26" s="57"/>
      <c r="GG26" s="57"/>
      <c r="GH26" s="57"/>
      <c r="GI26" s="57"/>
      <c r="GJ26" s="57"/>
      <c r="GK26" s="57"/>
      <c r="GL26" s="57"/>
      <c r="GM26" s="57"/>
      <c r="GN26" s="57"/>
      <c r="GO26" s="57"/>
      <c r="GP26" s="57"/>
      <c r="GQ26" s="57"/>
      <c r="GR26" s="57"/>
      <c r="GS26" s="57"/>
      <c r="GT26" s="57"/>
      <c r="GU26" s="57"/>
      <c r="GV26" s="57"/>
      <c r="GW26" s="57"/>
      <c r="GX26" s="57"/>
      <c r="GY26" s="57"/>
      <c r="GZ26" s="57"/>
      <c r="HA26" s="57"/>
      <c r="HB26" s="57"/>
      <c r="HC26" s="57"/>
      <c r="HD26" s="57"/>
      <c r="HE26" s="57"/>
      <c r="HF26" s="57"/>
      <c r="HG26" s="57"/>
      <c r="HH26" s="57"/>
      <c r="HI26" s="57"/>
      <c r="HJ26" s="57"/>
      <c r="HK26" s="57"/>
      <c r="HL26" s="57"/>
      <c r="HM26" s="57"/>
      <c r="HN26" s="57"/>
      <c r="HO26" s="57"/>
      <c r="HP26" s="57"/>
      <c r="HQ26" s="57"/>
      <c r="HR26" s="57"/>
      <c r="HS26" s="57"/>
      <c r="HT26" s="57"/>
      <c r="HU26" s="57"/>
      <c r="HV26" s="57"/>
      <c r="HW26" s="57"/>
      <c r="HX26" s="57"/>
      <c r="HY26" s="57"/>
      <c r="HZ26" s="57"/>
      <c r="IA26" s="57"/>
      <c r="IB26" s="57"/>
      <c r="IC26" s="57"/>
      <c r="ID26" s="57"/>
      <c r="IE26" s="57"/>
      <c r="IF26" s="57"/>
      <c r="IG26" s="57"/>
      <c r="IH26" s="57"/>
      <c r="II26" s="57"/>
      <c r="IJ26" s="57"/>
      <c r="IK26" s="57"/>
      <c r="IL26" s="57"/>
      <c r="IM26" s="57"/>
      <c r="IN26" s="57"/>
      <c r="IO26" s="57"/>
      <c r="IP26" s="57"/>
      <c r="IQ26" s="57"/>
      <c r="IR26" s="57"/>
      <c r="IS26" s="57"/>
      <c r="IT26" s="57"/>
      <c r="IU26" s="57"/>
      <c r="IV26" s="57"/>
    </row>
    <row r="27" spans="1:256" s="58" customFormat="1" x14ac:dyDescent="0.2">
      <c r="A27" s="76" t="s">
        <v>79</v>
      </c>
      <c r="B27" s="82">
        <v>0</v>
      </c>
      <c r="C27" s="83">
        <v>0</v>
      </c>
      <c r="D27" s="82">
        <v>0</v>
      </c>
      <c r="E27" s="83">
        <v>0</v>
      </c>
      <c r="F27" s="82">
        <v>0</v>
      </c>
      <c r="G27" s="83">
        <v>0</v>
      </c>
      <c r="H27" s="82"/>
      <c r="I27" s="83"/>
      <c r="J27" s="82"/>
      <c r="K27" s="83"/>
      <c r="L27" s="82"/>
      <c r="M27" s="83"/>
      <c r="N27" s="82"/>
      <c r="O27" s="83"/>
      <c r="P27" s="82"/>
      <c r="Q27" s="83"/>
      <c r="R27" s="82">
        <v>0</v>
      </c>
      <c r="S27" s="83">
        <v>0</v>
      </c>
      <c r="T27" s="82">
        <v>0</v>
      </c>
      <c r="U27" s="83">
        <v>0</v>
      </c>
      <c r="V27" s="82">
        <v>0</v>
      </c>
      <c r="W27" s="83">
        <v>0</v>
      </c>
      <c r="X27" s="82"/>
      <c r="Y27" s="83"/>
      <c r="Z27" s="82"/>
      <c r="AA27" s="83"/>
      <c r="AB27" s="82"/>
      <c r="AC27" s="83"/>
      <c r="AD27" s="82"/>
      <c r="AE27" s="83"/>
      <c r="AF27" s="82"/>
      <c r="AG27" s="83"/>
      <c r="AH27" s="82"/>
      <c r="AI27" s="83"/>
      <c r="AJ27" s="82"/>
      <c r="AK27" s="83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  <c r="BM27" s="57"/>
      <c r="BN27" s="57"/>
      <c r="BO27" s="57"/>
      <c r="BP27" s="57"/>
      <c r="BQ27" s="57"/>
      <c r="BR27" s="57"/>
      <c r="BS27" s="57"/>
      <c r="BT27" s="57"/>
      <c r="BU27" s="57"/>
      <c r="BV27" s="57"/>
      <c r="BW27" s="57"/>
      <c r="BX27" s="57"/>
      <c r="BY27" s="57"/>
      <c r="BZ27" s="57"/>
      <c r="CA27" s="57"/>
      <c r="CB27" s="57"/>
      <c r="CC27" s="57"/>
      <c r="CD27" s="57"/>
      <c r="CE27" s="57"/>
      <c r="CF27" s="57"/>
      <c r="CG27" s="57"/>
      <c r="CH27" s="57"/>
      <c r="CI27" s="57"/>
      <c r="CJ27" s="57"/>
      <c r="CK27" s="57"/>
      <c r="CL27" s="57"/>
      <c r="CM27" s="57"/>
      <c r="CN27" s="57"/>
      <c r="CO27" s="57"/>
      <c r="CP27" s="57"/>
      <c r="CQ27" s="57"/>
      <c r="CR27" s="57"/>
      <c r="CS27" s="57"/>
      <c r="CT27" s="57"/>
      <c r="CU27" s="57"/>
      <c r="CV27" s="57"/>
      <c r="CW27" s="57"/>
      <c r="CX27" s="57"/>
      <c r="CY27" s="57"/>
      <c r="CZ27" s="57"/>
      <c r="DA27" s="57"/>
      <c r="DB27" s="57"/>
      <c r="DC27" s="57"/>
      <c r="DD27" s="57"/>
      <c r="DE27" s="57"/>
      <c r="DF27" s="57"/>
      <c r="DG27" s="57"/>
      <c r="DH27" s="57"/>
      <c r="DI27" s="57"/>
      <c r="DJ27" s="57"/>
      <c r="DK27" s="57"/>
      <c r="DL27" s="57"/>
      <c r="DM27" s="57"/>
      <c r="DN27" s="57"/>
      <c r="DO27" s="57"/>
      <c r="DP27" s="57"/>
      <c r="DQ27" s="57"/>
      <c r="DR27" s="57"/>
      <c r="DS27" s="57"/>
      <c r="DT27" s="57"/>
      <c r="DU27" s="57"/>
      <c r="DV27" s="57"/>
      <c r="DW27" s="57"/>
      <c r="DX27" s="57"/>
      <c r="DY27" s="57"/>
      <c r="DZ27" s="57"/>
      <c r="EA27" s="57"/>
      <c r="EB27" s="57"/>
      <c r="EC27" s="57"/>
      <c r="ED27" s="57"/>
      <c r="EE27" s="57"/>
      <c r="EF27" s="57"/>
      <c r="EG27" s="57"/>
      <c r="EH27" s="57"/>
      <c r="EI27" s="57"/>
      <c r="EJ27" s="57"/>
      <c r="EK27" s="57"/>
      <c r="EL27" s="57"/>
      <c r="EM27" s="57"/>
      <c r="EN27" s="57"/>
      <c r="EO27" s="57"/>
      <c r="EP27" s="57"/>
      <c r="EQ27" s="57"/>
      <c r="ER27" s="57"/>
      <c r="ES27" s="57"/>
      <c r="ET27" s="57"/>
      <c r="EU27" s="57"/>
      <c r="EV27" s="57"/>
      <c r="EW27" s="57"/>
      <c r="EX27" s="57"/>
      <c r="EY27" s="57"/>
      <c r="EZ27" s="57"/>
      <c r="FA27" s="57"/>
      <c r="FB27" s="57"/>
      <c r="FC27" s="57"/>
      <c r="FD27" s="57"/>
      <c r="FE27" s="57"/>
      <c r="FF27" s="57"/>
      <c r="FG27" s="57"/>
      <c r="FH27" s="57"/>
      <c r="FI27" s="57"/>
      <c r="FJ27" s="57"/>
      <c r="FK27" s="57"/>
      <c r="FL27" s="57"/>
      <c r="FM27" s="57"/>
      <c r="FN27" s="57"/>
      <c r="FO27" s="57"/>
      <c r="FP27" s="57"/>
      <c r="FQ27" s="57"/>
      <c r="FR27" s="57"/>
      <c r="FS27" s="57"/>
      <c r="FT27" s="57"/>
      <c r="FU27" s="57"/>
      <c r="FV27" s="57"/>
      <c r="FW27" s="57"/>
      <c r="FX27" s="57"/>
      <c r="FY27" s="57"/>
      <c r="FZ27" s="57"/>
      <c r="GA27" s="57"/>
      <c r="GB27" s="57"/>
      <c r="GC27" s="57"/>
      <c r="GD27" s="57"/>
      <c r="GE27" s="57"/>
      <c r="GF27" s="57"/>
      <c r="GG27" s="57"/>
      <c r="GH27" s="57"/>
      <c r="GI27" s="57"/>
      <c r="GJ27" s="57"/>
      <c r="GK27" s="57"/>
      <c r="GL27" s="57"/>
      <c r="GM27" s="57"/>
      <c r="GN27" s="57"/>
      <c r="GO27" s="57"/>
      <c r="GP27" s="57"/>
      <c r="GQ27" s="57"/>
      <c r="GR27" s="57"/>
      <c r="GS27" s="57"/>
      <c r="GT27" s="57"/>
      <c r="GU27" s="57"/>
      <c r="GV27" s="57"/>
      <c r="GW27" s="57"/>
      <c r="GX27" s="57"/>
      <c r="GY27" s="57"/>
      <c r="GZ27" s="57"/>
      <c r="HA27" s="57"/>
      <c r="HB27" s="57"/>
      <c r="HC27" s="57"/>
      <c r="HD27" s="57"/>
      <c r="HE27" s="57"/>
      <c r="HF27" s="57"/>
      <c r="HG27" s="57"/>
      <c r="HH27" s="57"/>
      <c r="HI27" s="57"/>
      <c r="HJ27" s="57"/>
      <c r="HK27" s="57"/>
      <c r="HL27" s="57"/>
      <c r="HM27" s="57"/>
      <c r="HN27" s="57"/>
      <c r="HO27" s="57"/>
      <c r="HP27" s="57"/>
      <c r="HQ27" s="57"/>
      <c r="HR27" s="57"/>
      <c r="HS27" s="57"/>
      <c r="HT27" s="57"/>
      <c r="HU27" s="57"/>
      <c r="HV27" s="57"/>
      <c r="HW27" s="57"/>
      <c r="HX27" s="57"/>
      <c r="HY27" s="57"/>
      <c r="HZ27" s="57"/>
      <c r="IA27" s="57"/>
      <c r="IB27" s="57"/>
      <c r="IC27" s="57"/>
      <c r="ID27" s="57"/>
      <c r="IE27" s="57"/>
      <c r="IF27" s="57"/>
      <c r="IG27" s="57"/>
      <c r="IH27" s="57"/>
      <c r="II27" s="57"/>
      <c r="IJ27" s="57"/>
      <c r="IK27" s="57"/>
      <c r="IL27" s="57"/>
      <c r="IM27" s="57"/>
      <c r="IN27" s="57"/>
      <c r="IO27" s="57"/>
      <c r="IP27" s="57"/>
      <c r="IQ27" s="57"/>
      <c r="IR27" s="57"/>
      <c r="IS27" s="57"/>
      <c r="IT27" s="57"/>
      <c r="IU27" s="57"/>
      <c r="IV27" s="57"/>
    </row>
    <row r="28" spans="1:256" s="58" customFormat="1" x14ac:dyDescent="0.2">
      <c r="A28" s="76" t="s">
        <v>80</v>
      </c>
      <c r="B28" s="82">
        <v>0.3</v>
      </c>
      <c r="C28" s="83">
        <v>0.5</v>
      </c>
      <c r="D28" s="82">
        <v>0.22</v>
      </c>
      <c r="E28" s="83">
        <v>0</v>
      </c>
      <c r="F28" s="82">
        <v>0.05</v>
      </c>
      <c r="G28" s="83">
        <v>0</v>
      </c>
      <c r="H28" s="82"/>
      <c r="I28" s="83"/>
      <c r="J28" s="82"/>
      <c r="K28" s="83"/>
      <c r="L28" s="82"/>
      <c r="M28" s="83"/>
      <c r="N28" s="82"/>
      <c r="O28" s="83"/>
      <c r="P28" s="82"/>
      <c r="Q28" s="83"/>
      <c r="R28" s="82">
        <v>0.12</v>
      </c>
      <c r="S28" s="83">
        <v>5.2999999999999999E-2</v>
      </c>
      <c r="T28" s="82">
        <v>0.27</v>
      </c>
      <c r="U28" s="83">
        <v>0</v>
      </c>
      <c r="V28" s="82">
        <v>0.13</v>
      </c>
      <c r="W28" s="83">
        <v>0.06</v>
      </c>
      <c r="X28" s="82"/>
      <c r="Y28" s="83"/>
      <c r="Z28" s="82"/>
      <c r="AA28" s="83"/>
      <c r="AB28" s="82"/>
      <c r="AC28" s="83"/>
      <c r="AD28" s="82"/>
      <c r="AE28" s="83"/>
      <c r="AF28" s="82"/>
      <c r="AG28" s="83"/>
      <c r="AH28" s="82"/>
      <c r="AI28" s="83"/>
      <c r="AJ28" s="82"/>
      <c r="AK28" s="83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  <c r="BM28" s="57"/>
      <c r="BN28" s="57"/>
      <c r="BO28" s="57"/>
      <c r="BP28" s="57"/>
      <c r="BQ28" s="57"/>
      <c r="BR28" s="57"/>
      <c r="BS28" s="57"/>
      <c r="BT28" s="57"/>
      <c r="BU28" s="57"/>
      <c r="BV28" s="57"/>
      <c r="BW28" s="57"/>
      <c r="BX28" s="57"/>
      <c r="BY28" s="57"/>
      <c r="BZ28" s="57"/>
      <c r="CA28" s="57"/>
      <c r="CB28" s="57"/>
      <c r="CC28" s="57"/>
      <c r="CD28" s="57"/>
      <c r="CE28" s="57"/>
      <c r="CF28" s="57"/>
      <c r="CG28" s="57"/>
      <c r="CH28" s="57"/>
      <c r="CI28" s="57"/>
      <c r="CJ28" s="57"/>
      <c r="CK28" s="57"/>
      <c r="CL28" s="57"/>
      <c r="CM28" s="57"/>
      <c r="CN28" s="57"/>
      <c r="CO28" s="57"/>
      <c r="CP28" s="57"/>
      <c r="CQ28" s="57"/>
      <c r="CR28" s="57"/>
      <c r="CS28" s="57"/>
      <c r="CT28" s="57"/>
      <c r="CU28" s="57"/>
      <c r="CV28" s="57"/>
      <c r="CW28" s="57"/>
      <c r="CX28" s="57"/>
      <c r="CY28" s="57"/>
      <c r="CZ28" s="57"/>
      <c r="DA28" s="57"/>
      <c r="DB28" s="57"/>
      <c r="DC28" s="57"/>
      <c r="DD28" s="57"/>
      <c r="DE28" s="57"/>
      <c r="DF28" s="57"/>
      <c r="DG28" s="57"/>
      <c r="DH28" s="57"/>
      <c r="DI28" s="57"/>
      <c r="DJ28" s="57"/>
      <c r="DK28" s="57"/>
      <c r="DL28" s="57"/>
      <c r="DM28" s="57"/>
      <c r="DN28" s="57"/>
      <c r="DO28" s="57"/>
      <c r="DP28" s="57"/>
      <c r="DQ28" s="57"/>
      <c r="DR28" s="57"/>
      <c r="DS28" s="57"/>
      <c r="DT28" s="57"/>
      <c r="DU28" s="57"/>
      <c r="DV28" s="57"/>
      <c r="DW28" s="57"/>
      <c r="DX28" s="57"/>
      <c r="DY28" s="57"/>
      <c r="DZ28" s="57"/>
      <c r="EA28" s="57"/>
      <c r="EB28" s="57"/>
      <c r="EC28" s="57"/>
      <c r="ED28" s="57"/>
      <c r="EE28" s="57"/>
      <c r="EF28" s="57"/>
      <c r="EG28" s="57"/>
      <c r="EH28" s="57"/>
      <c r="EI28" s="57"/>
      <c r="EJ28" s="57"/>
      <c r="EK28" s="57"/>
      <c r="EL28" s="57"/>
      <c r="EM28" s="57"/>
      <c r="EN28" s="57"/>
      <c r="EO28" s="57"/>
      <c r="EP28" s="57"/>
      <c r="EQ28" s="57"/>
      <c r="ER28" s="57"/>
      <c r="ES28" s="57"/>
      <c r="ET28" s="57"/>
      <c r="EU28" s="57"/>
      <c r="EV28" s="57"/>
      <c r="EW28" s="57"/>
      <c r="EX28" s="57"/>
      <c r="EY28" s="57"/>
      <c r="EZ28" s="57"/>
      <c r="FA28" s="57"/>
      <c r="FB28" s="57"/>
      <c r="FC28" s="57"/>
      <c r="FD28" s="57"/>
      <c r="FE28" s="57"/>
      <c r="FF28" s="57"/>
      <c r="FG28" s="57"/>
      <c r="FH28" s="57"/>
      <c r="FI28" s="57"/>
      <c r="FJ28" s="57"/>
      <c r="FK28" s="57"/>
      <c r="FL28" s="57"/>
      <c r="FM28" s="57"/>
      <c r="FN28" s="57"/>
      <c r="FO28" s="57"/>
      <c r="FP28" s="57"/>
      <c r="FQ28" s="57"/>
      <c r="FR28" s="57"/>
      <c r="FS28" s="57"/>
      <c r="FT28" s="57"/>
      <c r="FU28" s="57"/>
      <c r="FV28" s="57"/>
      <c r="FW28" s="57"/>
      <c r="FX28" s="57"/>
      <c r="FY28" s="57"/>
      <c r="FZ28" s="57"/>
      <c r="GA28" s="57"/>
      <c r="GB28" s="57"/>
      <c r="GC28" s="57"/>
      <c r="GD28" s="57"/>
      <c r="GE28" s="57"/>
      <c r="GF28" s="57"/>
      <c r="GG28" s="57"/>
      <c r="GH28" s="57"/>
      <c r="GI28" s="57"/>
      <c r="GJ28" s="57"/>
      <c r="GK28" s="57"/>
      <c r="GL28" s="57"/>
      <c r="GM28" s="57"/>
      <c r="GN28" s="57"/>
      <c r="GO28" s="57"/>
      <c r="GP28" s="57"/>
      <c r="GQ28" s="57"/>
      <c r="GR28" s="57"/>
      <c r="GS28" s="57"/>
      <c r="GT28" s="57"/>
      <c r="GU28" s="57"/>
      <c r="GV28" s="57"/>
      <c r="GW28" s="57"/>
      <c r="GX28" s="57"/>
      <c r="GY28" s="57"/>
      <c r="GZ28" s="57"/>
      <c r="HA28" s="57"/>
      <c r="HB28" s="57"/>
      <c r="HC28" s="57"/>
      <c r="HD28" s="57"/>
      <c r="HE28" s="57"/>
      <c r="HF28" s="57"/>
      <c r="HG28" s="57"/>
      <c r="HH28" s="57"/>
      <c r="HI28" s="57"/>
      <c r="HJ28" s="57"/>
      <c r="HK28" s="57"/>
      <c r="HL28" s="57"/>
      <c r="HM28" s="57"/>
      <c r="HN28" s="57"/>
      <c r="HO28" s="57"/>
      <c r="HP28" s="57"/>
      <c r="HQ28" s="57"/>
      <c r="HR28" s="57"/>
      <c r="HS28" s="57"/>
      <c r="HT28" s="57"/>
      <c r="HU28" s="57"/>
      <c r="HV28" s="57"/>
      <c r="HW28" s="57"/>
      <c r="HX28" s="57"/>
      <c r="HY28" s="57"/>
      <c r="HZ28" s="57"/>
      <c r="IA28" s="57"/>
      <c r="IB28" s="57"/>
      <c r="IC28" s="57"/>
      <c r="ID28" s="57"/>
      <c r="IE28" s="57"/>
      <c r="IF28" s="57"/>
      <c r="IG28" s="57"/>
      <c r="IH28" s="57"/>
      <c r="II28" s="57"/>
      <c r="IJ28" s="57"/>
      <c r="IK28" s="57"/>
      <c r="IL28" s="57"/>
      <c r="IM28" s="57"/>
      <c r="IN28" s="57"/>
      <c r="IO28" s="57"/>
      <c r="IP28" s="57"/>
      <c r="IQ28" s="57"/>
      <c r="IR28" s="57"/>
      <c r="IS28" s="57"/>
      <c r="IT28" s="57"/>
      <c r="IU28" s="57"/>
      <c r="IV28" s="57"/>
    </row>
    <row r="29" spans="1:256" s="58" customFormat="1" x14ac:dyDescent="0.2">
      <c r="A29" s="76" t="s">
        <v>155</v>
      </c>
      <c r="B29" s="82">
        <v>0.62</v>
      </c>
      <c r="C29" s="83">
        <v>0.2</v>
      </c>
      <c r="D29" s="82">
        <v>0</v>
      </c>
      <c r="E29" s="83">
        <v>0</v>
      </c>
      <c r="F29" s="82">
        <v>0</v>
      </c>
      <c r="G29" s="83">
        <v>0</v>
      </c>
      <c r="H29" s="82"/>
      <c r="I29" s="83"/>
      <c r="J29" s="82"/>
      <c r="K29" s="83"/>
      <c r="L29" s="82"/>
      <c r="M29" s="83"/>
      <c r="N29" s="82"/>
      <c r="O29" s="83"/>
      <c r="P29" s="82"/>
      <c r="Q29" s="83"/>
      <c r="R29" s="82">
        <v>0.08</v>
      </c>
      <c r="S29" s="83">
        <v>0.01</v>
      </c>
      <c r="T29" s="82">
        <v>0.04</v>
      </c>
      <c r="U29" s="83">
        <v>0</v>
      </c>
      <c r="V29" s="82">
        <v>0</v>
      </c>
      <c r="W29" s="83">
        <v>0.02</v>
      </c>
      <c r="X29" s="82"/>
      <c r="Y29" s="83"/>
      <c r="Z29" s="82"/>
      <c r="AA29" s="83"/>
      <c r="AB29" s="82"/>
      <c r="AC29" s="83"/>
      <c r="AD29" s="82"/>
      <c r="AE29" s="83"/>
      <c r="AF29" s="82"/>
      <c r="AG29" s="83"/>
      <c r="AH29" s="82"/>
      <c r="AI29" s="83"/>
      <c r="AJ29" s="82"/>
      <c r="AK29" s="83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7"/>
      <c r="BM29" s="57"/>
      <c r="BN29" s="57"/>
      <c r="BO29" s="57"/>
      <c r="BP29" s="57"/>
      <c r="BQ29" s="57"/>
      <c r="BR29" s="57"/>
      <c r="BS29" s="57"/>
      <c r="BT29" s="57"/>
      <c r="BU29" s="5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7"/>
      <c r="CM29" s="57"/>
      <c r="CN29" s="57"/>
      <c r="CO29" s="57"/>
      <c r="CP29" s="57"/>
      <c r="CQ29" s="57"/>
      <c r="CR29" s="57"/>
      <c r="CS29" s="57"/>
      <c r="CT29" s="57"/>
      <c r="CU29" s="57"/>
      <c r="CV29" s="57"/>
      <c r="CW29" s="57"/>
      <c r="CX29" s="57"/>
      <c r="CY29" s="57"/>
      <c r="CZ29" s="57"/>
      <c r="DA29" s="57"/>
      <c r="DB29" s="57"/>
      <c r="DC29" s="57"/>
      <c r="DD29" s="57"/>
      <c r="DE29" s="57"/>
      <c r="DF29" s="57"/>
      <c r="DG29" s="57"/>
      <c r="DH29" s="57"/>
      <c r="DI29" s="57"/>
      <c r="DJ29" s="57"/>
      <c r="DK29" s="57"/>
      <c r="DL29" s="57"/>
      <c r="DM29" s="57"/>
      <c r="DN29" s="57"/>
      <c r="DO29" s="57"/>
      <c r="DP29" s="57"/>
      <c r="DQ29" s="57"/>
      <c r="DR29" s="57"/>
      <c r="DS29" s="57"/>
      <c r="DT29" s="57"/>
      <c r="DU29" s="57"/>
      <c r="DV29" s="57"/>
      <c r="DW29" s="57"/>
      <c r="DX29" s="57"/>
      <c r="DY29" s="57"/>
      <c r="DZ29" s="57"/>
      <c r="EA29" s="57"/>
      <c r="EB29" s="57"/>
      <c r="EC29" s="57"/>
      <c r="ED29" s="57"/>
      <c r="EE29" s="57"/>
      <c r="EF29" s="57"/>
      <c r="EG29" s="57"/>
      <c r="EH29" s="57"/>
      <c r="EI29" s="57"/>
      <c r="EJ29" s="57"/>
      <c r="EK29" s="57"/>
      <c r="EL29" s="57"/>
      <c r="EM29" s="57"/>
      <c r="EN29" s="57"/>
      <c r="EO29" s="57"/>
      <c r="EP29" s="57"/>
      <c r="EQ29" s="57"/>
      <c r="ER29" s="57"/>
      <c r="ES29" s="57"/>
      <c r="ET29" s="57"/>
      <c r="EU29" s="57"/>
      <c r="EV29" s="57"/>
      <c r="EW29" s="57"/>
      <c r="EX29" s="57"/>
      <c r="EY29" s="57"/>
      <c r="EZ29" s="57"/>
      <c r="FA29" s="57"/>
      <c r="FB29" s="57"/>
      <c r="FC29" s="57"/>
      <c r="FD29" s="57"/>
      <c r="FE29" s="57"/>
      <c r="FF29" s="57"/>
      <c r="FG29" s="57"/>
      <c r="FH29" s="57"/>
      <c r="FI29" s="57"/>
      <c r="FJ29" s="57"/>
      <c r="FK29" s="57"/>
      <c r="FL29" s="57"/>
      <c r="FM29" s="57"/>
      <c r="FN29" s="57"/>
      <c r="FO29" s="57"/>
      <c r="FP29" s="57"/>
      <c r="FQ29" s="57"/>
      <c r="FR29" s="57"/>
      <c r="FS29" s="57"/>
      <c r="FT29" s="57"/>
      <c r="FU29" s="57"/>
      <c r="FV29" s="57"/>
      <c r="FW29" s="57"/>
      <c r="FX29" s="57"/>
      <c r="FY29" s="57"/>
      <c r="FZ29" s="57"/>
      <c r="GA29" s="57"/>
      <c r="GB29" s="57"/>
      <c r="GC29" s="57"/>
      <c r="GD29" s="57"/>
      <c r="GE29" s="57"/>
      <c r="GF29" s="57"/>
      <c r="GG29" s="57"/>
      <c r="GH29" s="57"/>
      <c r="GI29" s="57"/>
      <c r="GJ29" s="57"/>
      <c r="GK29" s="57"/>
      <c r="GL29" s="57"/>
      <c r="GM29" s="57"/>
      <c r="GN29" s="57"/>
      <c r="GO29" s="57"/>
      <c r="GP29" s="57"/>
      <c r="GQ29" s="57"/>
      <c r="GR29" s="57"/>
      <c r="GS29" s="57"/>
      <c r="GT29" s="57"/>
      <c r="GU29" s="57"/>
      <c r="GV29" s="57"/>
      <c r="GW29" s="57"/>
      <c r="GX29" s="57"/>
      <c r="GY29" s="57"/>
      <c r="GZ29" s="57"/>
      <c r="HA29" s="57"/>
      <c r="HB29" s="57"/>
      <c r="HC29" s="57"/>
      <c r="HD29" s="57"/>
      <c r="HE29" s="57"/>
      <c r="HF29" s="57"/>
      <c r="HG29" s="57"/>
      <c r="HH29" s="57"/>
      <c r="HI29" s="57"/>
      <c r="HJ29" s="57"/>
      <c r="HK29" s="57"/>
      <c r="HL29" s="57"/>
      <c r="HM29" s="57"/>
      <c r="HN29" s="57"/>
      <c r="HO29" s="57"/>
      <c r="HP29" s="57"/>
      <c r="HQ29" s="57"/>
      <c r="HR29" s="57"/>
      <c r="HS29" s="57"/>
      <c r="HT29" s="57"/>
      <c r="HU29" s="57"/>
      <c r="HV29" s="57"/>
      <c r="HW29" s="57"/>
      <c r="HX29" s="57"/>
      <c r="HY29" s="57"/>
      <c r="HZ29" s="57"/>
      <c r="IA29" s="57"/>
      <c r="IB29" s="57"/>
      <c r="IC29" s="57"/>
      <c r="ID29" s="57"/>
      <c r="IE29" s="57"/>
      <c r="IF29" s="57"/>
      <c r="IG29" s="57"/>
      <c r="IH29" s="57"/>
      <c r="II29" s="57"/>
      <c r="IJ29" s="57"/>
      <c r="IK29" s="57"/>
      <c r="IL29" s="57"/>
      <c r="IM29" s="57"/>
      <c r="IN29" s="57"/>
      <c r="IO29" s="57"/>
      <c r="IP29" s="57"/>
      <c r="IQ29" s="57"/>
      <c r="IR29" s="57"/>
      <c r="IS29" s="57"/>
      <c r="IT29" s="57"/>
      <c r="IU29" s="57"/>
      <c r="IV29" s="57"/>
    </row>
    <row r="30" spans="1:256" s="58" customFormat="1" x14ac:dyDescent="0.2">
      <c r="A30" s="76" t="s">
        <v>156</v>
      </c>
      <c r="B30" s="82">
        <v>0.5</v>
      </c>
      <c r="C30" s="83">
        <v>0.33</v>
      </c>
      <c r="D30" s="82">
        <v>0.24</v>
      </c>
      <c r="E30" s="83">
        <v>0</v>
      </c>
      <c r="F30" s="82">
        <v>0.09</v>
      </c>
      <c r="G30" s="83">
        <v>0</v>
      </c>
      <c r="H30" s="82"/>
      <c r="I30" s="83"/>
      <c r="J30" s="82"/>
      <c r="K30" s="83"/>
      <c r="L30" s="82"/>
      <c r="M30" s="83"/>
      <c r="N30" s="82"/>
      <c r="O30" s="83"/>
      <c r="P30" s="82"/>
      <c r="Q30" s="83"/>
      <c r="R30" s="82">
        <v>0.05</v>
      </c>
      <c r="S30" s="83">
        <v>5.0999999999999997E-2</v>
      </c>
      <c r="T30" s="82">
        <v>0.22</v>
      </c>
      <c r="U30" s="83">
        <v>0</v>
      </c>
      <c r="V30" s="82">
        <v>0.05</v>
      </c>
      <c r="W30" s="83">
        <v>0.03</v>
      </c>
      <c r="X30" s="82"/>
      <c r="Y30" s="83"/>
      <c r="Z30" s="82"/>
      <c r="AA30" s="83"/>
      <c r="AB30" s="82"/>
      <c r="AC30" s="83"/>
      <c r="AD30" s="82"/>
      <c r="AE30" s="83"/>
      <c r="AF30" s="82"/>
      <c r="AG30" s="83"/>
      <c r="AH30" s="82"/>
      <c r="AI30" s="83"/>
      <c r="AJ30" s="82"/>
      <c r="AK30" s="83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  <c r="IC30" s="57"/>
      <c r="ID30" s="57"/>
      <c r="IE30" s="57"/>
      <c r="IF30" s="57"/>
      <c r="IG30" s="57"/>
      <c r="IH30" s="57"/>
      <c r="II30" s="57"/>
      <c r="IJ30" s="57"/>
      <c r="IK30" s="57"/>
      <c r="IL30" s="57"/>
      <c r="IM30" s="57"/>
      <c r="IN30" s="57"/>
      <c r="IO30" s="57"/>
      <c r="IP30" s="57"/>
      <c r="IQ30" s="57"/>
      <c r="IR30" s="57"/>
      <c r="IS30" s="57"/>
      <c r="IT30" s="57"/>
      <c r="IU30" s="57"/>
      <c r="IV30" s="57"/>
    </row>
    <row r="31" spans="1:256" s="58" customFormat="1" x14ac:dyDescent="0.2">
      <c r="A31" s="76" t="s">
        <v>83</v>
      </c>
      <c r="B31" s="82">
        <v>0</v>
      </c>
      <c r="C31" s="83">
        <v>0</v>
      </c>
      <c r="D31" s="82">
        <v>0</v>
      </c>
      <c r="E31" s="83">
        <v>0</v>
      </c>
      <c r="F31" s="82">
        <v>0</v>
      </c>
      <c r="G31" s="83">
        <v>0</v>
      </c>
      <c r="H31" s="82"/>
      <c r="I31" s="83"/>
      <c r="J31" s="82"/>
      <c r="K31" s="83"/>
      <c r="L31" s="82"/>
      <c r="M31" s="83"/>
      <c r="N31" s="82"/>
      <c r="O31" s="83"/>
      <c r="P31" s="82"/>
      <c r="Q31" s="83"/>
      <c r="R31" s="82">
        <v>0</v>
      </c>
      <c r="S31" s="83">
        <v>0</v>
      </c>
      <c r="T31" s="82">
        <v>0</v>
      </c>
      <c r="U31" s="83">
        <v>0</v>
      </c>
      <c r="V31" s="82">
        <v>0</v>
      </c>
      <c r="W31" s="83">
        <v>0</v>
      </c>
      <c r="X31" s="82"/>
      <c r="Y31" s="83"/>
      <c r="Z31" s="82"/>
      <c r="AA31" s="83"/>
      <c r="AB31" s="82"/>
      <c r="AC31" s="83"/>
      <c r="AD31" s="82"/>
      <c r="AE31" s="83"/>
      <c r="AF31" s="82"/>
      <c r="AG31" s="83"/>
      <c r="AH31" s="82"/>
      <c r="AI31" s="83"/>
      <c r="AJ31" s="82"/>
      <c r="AK31" s="83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  <c r="BM31" s="57"/>
      <c r="BN31" s="57"/>
      <c r="BO31" s="57"/>
      <c r="BP31" s="57"/>
      <c r="BQ31" s="57"/>
      <c r="BR31" s="57"/>
      <c r="BS31" s="57"/>
      <c r="BT31" s="57"/>
      <c r="BU31" s="57"/>
      <c r="BV31" s="57"/>
      <c r="BW31" s="57"/>
      <c r="BX31" s="57"/>
      <c r="BY31" s="57"/>
      <c r="BZ31" s="57"/>
      <c r="CA31" s="57"/>
      <c r="CB31" s="57"/>
      <c r="CC31" s="57"/>
      <c r="CD31" s="57"/>
      <c r="CE31" s="57"/>
      <c r="CF31" s="57"/>
      <c r="CG31" s="57"/>
      <c r="CH31" s="57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  <c r="EO31" s="57"/>
      <c r="EP31" s="57"/>
      <c r="EQ31" s="57"/>
      <c r="ER31" s="57"/>
      <c r="ES31" s="57"/>
      <c r="ET31" s="57"/>
      <c r="EU31" s="57"/>
      <c r="EV31" s="57"/>
      <c r="EW31" s="57"/>
      <c r="EX31" s="57"/>
      <c r="EY31" s="57"/>
      <c r="EZ31" s="57"/>
      <c r="FA31" s="57"/>
      <c r="FB31" s="57"/>
      <c r="FC31" s="57"/>
      <c r="FD31" s="57"/>
      <c r="FE31" s="57"/>
      <c r="FF31" s="57"/>
      <c r="FG31" s="57"/>
      <c r="FH31" s="57"/>
      <c r="FI31" s="57"/>
      <c r="FJ31" s="57"/>
      <c r="FK31" s="57"/>
      <c r="FL31" s="57"/>
      <c r="FM31" s="57"/>
      <c r="FN31" s="57"/>
      <c r="FO31" s="57"/>
      <c r="FP31" s="57"/>
      <c r="FQ31" s="57"/>
      <c r="FR31" s="57"/>
      <c r="FS31" s="57"/>
      <c r="FT31" s="57"/>
      <c r="FU31" s="57"/>
      <c r="FV31" s="57"/>
      <c r="FW31" s="57"/>
      <c r="FX31" s="57"/>
      <c r="FY31" s="57"/>
      <c r="FZ31" s="57"/>
      <c r="GA31" s="57"/>
      <c r="GB31" s="57"/>
      <c r="GC31" s="57"/>
      <c r="GD31" s="57"/>
      <c r="GE31" s="57"/>
      <c r="GF31" s="57"/>
      <c r="GG31" s="57"/>
      <c r="GH31" s="57"/>
      <c r="GI31" s="57"/>
      <c r="GJ31" s="57"/>
      <c r="GK31" s="57"/>
      <c r="GL31" s="57"/>
      <c r="GM31" s="57"/>
      <c r="GN31" s="57"/>
      <c r="GO31" s="57"/>
      <c r="GP31" s="57"/>
      <c r="GQ31" s="57"/>
      <c r="GR31" s="57"/>
      <c r="GS31" s="57"/>
      <c r="GT31" s="57"/>
      <c r="GU31" s="57"/>
      <c r="GV31" s="57"/>
      <c r="GW31" s="57"/>
      <c r="GX31" s="57"/>
      <c r="GY31" s="57"/>
      <c r="GZ31" s="57"/>
      <c r="HA31" s="57"/>
      <c r="HB31" s="57"/>
      <c r="HC31" s="57"/>
      <c r="HD31" s="57"/>
      <c r="HE31" s="57"/>
      <c r="HF31" s="57"/>
      <c r="HG31" s="57"/>
      <c r="HH31" s="57"/>
      <c r="HI31" s="57"/>
      <c r="HJ31" s="57"/>
      <c r="HK31" s="57"/>
      <c r="HL31" s="57"/>
      <c r="HM31" s="57"/>
      <c r="HN31" s="57"/>
      <c r="HO31" s="57"/>
      <c r="HP31" s="57"/>
      <c r="HQ31" s="57"/>
      <c r="HR31" s="57"/>
      <c r="HS31" s="57"/>
      <c r="HT31" s="57"/>
      <c r="HU31" s="57"/>
      <c r="HV31" s="57"/>
      <c r="HW31" s="57"/>
      <c r="HX31" s="57"/>
      <c r="HY31" s="57"/>
      <c r="HZ31" s="57"/>
      <c r="IA31" s="57"/>
      <c r="IB31" s="57"/>
      <c r="IC31" s="57"/>
      <c r="ID31" s="57"/>
      <c r="IE31" s="57"/>
      <c r="IF31" s="57"/>
      <c r="IG31" s="57"/>
      <c r="IH31" s="57"/>
      <c r="II31" s="57"/>
      <c r="IJ31" s="57"/>
      <c r="IK31" s="57"/>
      <c r="IL31" s="57"/>
      <c r="IM31" s="57"/>
      <c r="IN31" s="57"/>
      <c r="IO31" s="57"/>
      <c r="IP31" s="57"/>
      <c r="IQ31" s="57"/>
      <c r="IR31" s="57"/>
      <c r="IS31" s="57"/>
      <c r="IT31" s="57"/>
      <c r="IU31" s="57"/>
      <c r="IV31" s="57"/>
    </row>
    <row r="32" spans="1:256" s="58" customFormat="1" x14ac:dyDescent="0.2">
      <c r="A32" s="76" t="s">
        <v>157</v>
      </c>
      <c r="B32" s="82">
        <v>1</v>
      </c>
      <c r="C32" s="83">
        <v>0</v>
      </c>
      <c r="D32" s="82">
        <v>0</v>
      </c>
      <c r="E32" s="83">
        <v>0</v>
      </c>
      <c r="F32" s="82">
        <v>0.1</v>
      </c>
      <c r="G32" s="83">
        <v>0</v>
      </c>
      <c r="H32" s="82"/>
      <c r="I32" s="83"/>
      <c r="J32" s="82"/>
      <c r="K32" s="83"/>
      <c r="L32" s="82"/>
      <c r="M32" s="83"/>
      <c r="N32" s="82"/>
      <c r="O32" s="83"/>
      <c r="P32" s="82"/>
      <c r="Q32" s="83"/>
      <c r="R32" s="82">
        <v>0.3</v>
      </c>
      <c r="S32" s="83">
        <v>0</v>
      </c>
      <c r="T32" s="82">
        <v>0</v>
      </c>
      <c r="U32" s="83">
        <v>0</v>
      </c>
      <c r="V32" s="82">
        <v>0</v>
      </c>
      <c r="W32" s="83">
        <v>0</v>
      </c>
      <c r="X32" s="82"/>
      <c r="Y32" s="83"/>
      <c r="Z32" s="82"/>
      <c r="AA32" s="83"/>
      <c r="AB32" s="82"/>
      <c r="AC32" s="83"/>
      <c r="AD32" s="82"/>
      <c r="AE32" s="83"/>
      <c r="AF32" s="82"/>
      <c r="AG32" s="83"/>
      <c r="AH32" s="82"/>
      <c r="AI32" s="83"/>
      <c r="AJ32" s="82"/>
      <c r="AK32" s="83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  <c r="BM32" s="57"/>
      <c r="BN32" s="57"/>
      <c r="BO32" s="57"/>
      <c r="BP32" s="57"/>
      <c r="BQ32" s="57"/>
      <c r="BR32" s="57"/>
      <c r="BS32" s="57"/>
      <c r="BT32" s="57"/>
      <c r="BU32" s="57"/>
      <c r="BV32" s="57"/>
      <c r="BW32" s="57"/>
      <c r="BX32" s="57"/>
      <c r="BY32" s="57"/>
      <c r="BZ32" s="57"/>
      <c r="CA32" s="57"/>
      <c r="CB32" s="57"/>
      <c r="CC32" s="57"/>
      <c r="CD32" s="57"/>
      <c r="CE32" s="57"/>
      <c r="CF32" s="57"/>
      <c r="CG32" s="57"/>
      <c r="CH32" s="57"/>
      <c r="CI32" s="57"/>
      <c r="CJ32" s="57"/>
      <c r="CK32" s="57"/>
      <c r="CL32" s="57"/>
      <c r="CM32" s="57"/>
      <c r="CN32" s="57"/>
      <c r="CO32" s="57"/>
      <c r="CP32" s="57"/>
      <c r="CQ32" s="57"/>
      <c r="CR32" s="57"/>
      <c r="CS32" s="57"/>
      <c r="CT32" s="57"/>
      <c r="CU32" s="57"/>
      <c r="CV32" s="57"/>
      <c r="CW32" s="57"/>
      <c r="CX32" s="57"/>
      <c r="CY32" s="57"/>
      <c r="CZ32" s="57"/>
      <c r="DA32" s="57"/>
      <c r="DB32" s="57"/>
      <c r="DC32" s="57"/>
      <c r="DD32" s="57"/>
      <c r="DE32" s="57"/>
      <c r="DF32" s="57"/>
      <c r="DG32" s="57"/>
      <c r="DH32" s="57"/>
      <c r="DI32" s="57"/>
      <c r="DJ32" s="57"/>
      <c r="DK32" s="57"/>
      <c r="DL32" s="57"/>
      <c r="DM32" s="57"/>
      <c r="DN32" s="57"/>
      <c r="DO32" s="57"/>
      <c r="DP32" s="57"/>
      <c r="DQ32" s="57"/>
      <c r="DR32" s="57"/>
      <c r="DS32" s="57"/>
      <c r="DT32" s="57"/>
      <c r="DU32" s="57"/>
      <c r="DV32" s="57"/>
      <c r="DW32" s="57"/>
      <c r="DX32" s="57"/>
      <c r="DY32" s="57"/>
      <c r="DZ32" s="57"/>
      <c r="EA32" s="57"/>
      <c r="EB32" s="57"/>
      <c r="EC32" s="57"/>
      <c r="ED32" s="57"/>
      <c r="EE32" s="57"/>
      <c r="EF32" s="57"/>
      <c r="EG32" s="57"/>
      <c r="EH32" s="57"/>
      <c r="EI32" s="57"/>
      <c r="EJ32" s="57"/>
      <c r="EK32" s="57"/>
      <c r="EL32" s="57"/>
      <c r="EM32" s="57"/>
      <c r="EN32" s="57"/>
      <c r="EO32" s="57"/>
      <c r="EP32" s="57"/>
      <c r="EQ32" s="57"/>
      <c r="ER32" s="57"/>
      <c r="ES32" s="57"/>
      <c r="ET32" s="57"/>
      <c r="EU32" s="57"/>
      <c r="EV32" s="57"/>
      <c r="EW32" s="57"/>
      <c r="EX32" s="57"/>
      <c r="EY32" s="57"/>
      <c r="EZ32" s="57"/>
      <c r="FA32" s="57"/>
      <c r="FB32" s="57"/>
      <c r="FC32" s="57"/>
      <c r="FD32" s="57"/>
      <c r="FE32" s="57"/>
      <c r="FF32" s="57"/>
      <c r="FG32" s="57"/>
      <c r="FH32" s="57"/>
      <c r="FI32" s="57"/>
      <c r="FJ32" s="57"/>
      <c r="FK32" s="57"/>
      <c r="FL32" s="57"/>
      <c r="FM32" s="57"/>
      <c r="FN32" s="57"/>
      <c r="FO32" s="57"/>
      <c r="FP32" s="57"/>
      <c r="FQ32" s="57"/>
      <c r="FR32" s="57"/>
      <c r="FS32" s="57"/>
      <c r="FT32" s="57"/>
      <c r="FU32" s="57"/>
      <c r="FV32" s="57"/>
      <c r="FW32" s="57"/>
      <c r="FX32" s="57"/>
      <c r="FY32" s="57"/>
      <c r="FZ32" s="57"/>
      <c r="GA32" s="57"/>
      <c r="GB32" s="57"/>
      <c r="GC32" s="57"/>
      <c r="GD32" s="57"/>
      <c r="GE32" s="57"/>
      <c r="GF32" s="57"/>
      <c r="GG32" s="57"/>
      <c r="GH32" s="57"/>
      <c r="GI32" s="57"/>
      <c r="GJ32" s="57"/>
      <c r="GK32" s="57"/>
      <c r="GL32" s="57"/>
      <c r="GM32" s="57"/>
      <c r="GN32" s="57"/>
      <c r="GO32" s="57"/>
      <c r="GP32" s="57"/>
      <c r="GQ32" s="57"/>
      <c r="GR32" s="57"/>
      <c r="GS32" s="57"/>
      <c r="GT32" s="57"/>
      <c r="GU32" s="57"/>
      <c r="GV32" s="57"/>
      <c r="GW32" s="57"/>
      <c r="GX32" s="57"/>
      <c r="GY32" s="57"/>
      <c r="GZ32" s="57"/>
      <c r="HA32" s="57"/>
      <c r="HB32" s="57"/>
      <c r="HC32" s="57"/>
      <c r="HD32" s="57"/>
      <c r="HE32" s="57"/>
      <c r="HF32" s="57"/>
      <c r="HG32" s="57"/>
      <c r="HH32" s="57"/>
      <c r="HI32" s="57"/>
      <c r="HJ32" s="57"/>
      <c r="HK32" s="57"/>
      <c r="HL32" s="57"/>
      <c r="HM32" s="57"/>
      <c r="HN32" s="57"/>
      <c r="HO32" s="57"/>
      <c r="HP32" s="57"/>
      <c r="HQ32" s="57"/>
      <c r="HR32" s="57"/>
      <c r="HS32" s="57"/>
      <c r="HT32" s="57"/>
      <c r="HU32" s="57"/>
      <c r="HV32" s="57"/>
      <c r="HW32" s="57"/>
      <c r="HX32" s="57"/>
      <c r="HY32" s="57"/>
      <c r="HZ32" s="57"/>
      <c r="IA32" s="57"/>
      <c r="IB32" s="57"/>
      <c r="IC32" s="57"/>
      <c r="ID32" s="57"/>
      <c r="IE32" s="57"/>
      <c r="IF32" s="57"/>
      <c r="IG32" s="57"/>
      <c r="IH32" s="57"/>
      <c r="II32" s="57"/>
      <c r="IJ32" s="57"/>
      <c r="IK32" s="57"/>
      <c r="IL32" s="57"/>
      <c r="IM32" s="57"/>
      <c r="IN32" s="57"/>
      <c r="IO32" s="57"/>
      <c r="IP32" s="57"/>
      <c r="IQ32" s="57"/>
      <c r="IR32" s="57"/>
      <c r="IS32" s="57"/>
      <c r="IT32" s="57"/>
      <c r="IU32" s="57"/>
      <c r="IV32" s="57"/>
    </row>
    <row r="33" spans="1:256" s="58" customFormat="1" x14ac:dyDescent="0.2">
      <c r="A33" s="76" t="s">
        <v>158</v>
      </c>
      <c r="B33" s="82">
        <v>0</v>
      </c>
      <c r="C33" s="83">
        <v>0</v>
      </c>
      <c r="D33" s="82">
        <v>0</v>
      </c>
      <c r="E33" s="83">
        <v>0</v>
      </c>
      <c r="F33" s="82">
        <v>0.2</v>
      </c>
      <c r="G33" s="83">
        <v>0</v>
      </c>
      <c r="H33" s="82"/>
      <c r="I33" s="83"/>
      <c r="J33" s="82"/>
      <c r="K33" s="83"/>
      <c r="L33" s="82"/>
      <c r="M33" s="83"/>
      <c r="N33" s="82"/>
      <c r="O33" s="83"/>
      <c r="P33" s="82"/>
      <c r="Q33" s="83"/>
      <c r="R33" s="82">
        <v>0.1</v>
      </c>
      <c r="S33" s="83">
        <v>0</v>
      </c>
      <c r="T33" s="82">
        <v>0</v>
      </c>
      <c r="U33" s="83">
        <v>0</v>
      </c>
      <c r="V33" s="82">
        <v>0</v>
      </c>
      <c r="W33" s="83">
        <v>0</v>
      </c>
      <c r="X33" s="82"/>
      <c r="Y33" s="83"/>
      <c r="Z33" s="82"/>
      <c r="AA33" s="83"/>
      <c r="AB33" s="82"/>
      <c r="AC33" s="83"/>
      <c r="AD33" s="82"/>
      <c r="AE33" s="83"/>
      <c r="AF33" s="82"/>
      <c r="AG33" s="83"/>
      <c r="AH33" s="82"/>
      <c r="AI33" s="83"/>
      <c r="AJ33" s="82"/>
      <c r="AK33" s="83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  <c r="BM33" s="57"/>
      <c r="BN33" s="57"/>
      <c r="BO33" s="57"/>
      <c r="BP33" s="57"/>
      <c r="BQ33" s="57"/>
      <c r="BR33" s="57"/>
      <c r="BS33" s="57"/>
      <c r="BT33" s="57"/>
      <c r="BU33" s="57"/>
      <c r="BV33" s="57"/>
      <c r="BW33" s="57"/>
      <c r="BX33" s="57"/>
      <c r="BY33" s="57"/>
      <c r="BZ33" s="57"/>
      <c r="CA33" s="57"/>
      <c r="CB33" s="57"/>
      <c r="CC33" s="57"/>
      <c r="CD33" s="57"/>
      <c r="CE33" s="57"/>
      <c r="CF33" s="57"/>
      <c r="CG33" s="57"/>
      <c r="CH33" s="57"/>
      <c r="CI33" s="57"/>
      <c r="CJ33" s="57"/>
      <c r="CK33" s="57"/>
      <c r="CL33" s="57"/>
      <c r="CM33" s="57"/>
      <c r="CN33" s="57"/>
      <c r="CO33" s="57"/>
      <c r="CP33" s="57"/>
      <c r="CQ33" s="57"/>
      <c r="CR33" s="57"/>
      <c r="CS33" s="57"/>
      <c r="CT33" s="57"/>
      <c r="CU33" s="57"/>
      <c r="CV33" s="57"/>
      <c r="CW33" s="57"/>
      <c r="CX33" s="57"/>
      <c r="CY33" s="57"/>
      <c r="CZ33" s="57"/>
      <c r="DA33" s="57"/>
      <c r="DB33" s="57"/>
      <c r="DC33" s="57"/>
      <c r="DD33" s="57"/>
      <c r="DE33" s="57"/>
      <c r="DF33" s="57"/>
      <c r="DG33" s="57"/>
      <c r="DH33" s="57"/>
      <c r="DI33" s="57"/>
      <c r="DJ33" s="57"/>
      <c r="DK33" s="57"/>
      <c r="DL33" s="57"/>
      <c r="DM33" s="57"/>
      <c r="DN33" s="57"/>
      <c r="DO33" s="57"/>
      <c r="DP33" s="57"/>
      <c r="DQ33" s="57"/>
      <c r="DR33" s="57"/>
      <c r="DS33" s="57"/>
      <c r="DT33" s="57"/>
      <c r="DU33" s="57"/>
      <c r="DV33" s="57"/>
      <c r="DW33" s="57"/>
      <c r="DX33" s="57"/>
      <c r="DY33" s="57"/>
      <c r="DZ33" s="57"/>
      <c r="EA33" s="57"/>
      <c r="EB33" s="57"/>
      <c r="EC33" s="57"/>
      <c r="ED33" s="57"/>
      <c r="EE33" s="57"/>
      <c r="EF33" s="57"/>
      <c r="EG33" s="57"/>
      <c r="EH33" s="57"/>
      <c r="EI33" s="57"/>
      <c r="EJ33" s="57"/>
      <c r="EK33" s="57"/>
      <c r="EL33" s="57"/>
      <c r="EM33" s="57"/>
      <c r="EN33" s="57"/>
      <c r="EO33" s="57"/>
      <c r="EP33" s="57"/>
      <c r="EQ33" s="57"/>
      <c r="ER33" s="57"/>
      <c r="ES33" s="57"/>
      <c r="ET33" s="57"/>
      <c r="EU33" s="57"/>
      <c r="EV33" s="57"/>
      <c r="EW33" s="57"/>
      <c r="EX33" s="57"/>
      <c r="EY33" s="57"/>
      <c r="EZ33" s="57"/>
      <c r="FA33" s="57"/>
      <c r="FB33" s="57"/>
      <c r="FC33" s="57"/>
      <c r="FD33" s="57"/>
      <c r="FE33" s="57"/>
      <c r="FF33" s="57"/>
      <c r="FG33" s="57"/>
      <c r="FH33" s="57"/>
      <c r="FI33" s="57"/>
      <c r="FJ33" s="57"/>
      <c r="FK33" s="57"/>
      <c r="FL33" s="57"/>
      <c r="FM33" s="57"/>
      <c r="FN33" s="57"/>
      <c r="FO33" s="57"/>
      <c r="FP33" s="57"/>
      <c r="FQ33" s="57"/>
      <c r="FR33" s="57"/>
      <c r="FS33" s="57"/>
      <c r="FT33" s="57"/>
      <c r="FU33" s="57"/>
      <c r="FV33" s="57"/>
      <c r="FW33" s="57"/>
      <c r="FX33" s="57"/>
      <c r="FY33" s="57"/>
      <c r="FZ33" s="57"/>
      <c r="GA33" s="57"/>
      <c r="GB33" s="57"/>
      <c r="GC33" s="57"/>
      <c r="GD33" s="57"/>
      <c r="GE33" s="57"/>
      <c r="GF33" s="57"/>
      <c r="GG33" s="57"/>
      <c r="GH33" s="57"/>
      <c r="GI33" s="57"/>
      <c r="GJ33" s="57"/>
      <c r="GK33" s="57"/>
      <c r="GL33" s="57"/>
      <c r="GM33" s="57"/>
      <c r="GN33" s="57"/>
      <c r="GO33" s="57"/>
      <c r="GP33" s="57"/>
      <c r="GQ33" s="57"/>
      <c r="GR33" s="57"/>
      <c r="GS33" s="57"/>
      <c r="GT33" s="57"/>
      <c r="GU33" s="57"/>
      <c r="GV33" s="57"/>
      <c r="GW33" s="57"/>
      <c r="GX33" s="57"/>
      <c r="GY33" s="57"/>
      <c r="GZ33" s="57"/>
      <c r="HA33" s="57"/>
      <c r="HB33" s="57"/>
      <c r="HC33" s="57"/>
      <c r="HD33" s="57"/>
      <c r="HE33" s="57"/>
      <c r="HF33" s="57"/>
      <c r="HG33" s="57"/>
      <c r="HH33" s="57"/>
      <c r="HI33" s="57"/>
      <c r="HJ33" s="57"/>
      <c r="HK33" s="57"/>
      <c r="HL33" s="57"/>
      <c r="HM33" s="57"/>
      <c r="HN33" s="57"/>
      <c r="HO33" s="57"/>
      <c r="HP33" s="57"/>
      <c r="HQ33" s="57"/>
      <c r="HR33" s="57"/>
      <c r="HS33" s="57"/>
      <c r="HT33" s="57"/>
      <c r="HU33" s="57"/>
      <c r="HV33" s="57"/>
      <c r="HW33" s="57"/>
      <c r="HX33" s="57"/>
      <c r="HY33" s="57"/>
      <c r="HZ33" s="57"/>
      <c r="IA33" s="57"/>
      <c r="IB33" s="57"/>
      <c r="IC33" s="57"/>
      <c r="ID33" s="57"/>
      <c r="IE33" s="57"/>
      <c r="IF33" s="57"/>
      <c r="IG33" s="57"/>
      <c r="IH33" s="57"/>
      <c r="II33" s="57"/>
      <c r="IJ33" s="57"/>
      <c r="IK33" s="57"/>
      <c r="IL33" s="57"/>
      <c r="IM33" s="57"/>
      <c r="IN33" s="57"/>
      <c r="IO33" s="57"/>
      <c r="IP33" s="57"/>
      <c r="IQ33" s="57"/>
      <c r="IR33" s="57"/>
      <c r="IS33" s="57"/>
      <c r="IT33" s="57"/>
      <c r="IU33" s="57"/>
      <c r="IV33" s="57"/>
    </row>
    <row r="34" spans="1:256" s="58" customFormat="1" x14ac:dyDescent="0.2">
      <c r="A34" s="76" t="s">
        <v>86</v>
      </c>
      <c r="B34" s="82">
        <v>0.54</v>
      </c>
      <c r="C34" s="83">
        <v>0</v>
      </c>
      <c r="D34" s="82">
        <v>0.08</v>
      </c>
      <c r="E34" s="83">
        <v>0</v>
      </c>
      <c r="F34" s="82">
        <v>0</v>
      </c>
      <c r="G34" s="83">
        <v>0</v>
      </c>
      <c r="H34" s="82"/>
      <c r="I34" s="83"/>
      <c r="J34" s="82"/>
      <c r="K34" s="83"/>
      <c r="L34" s="82"/>
      <c r="M34" s="83"/>
      <c r="N34" s="82"/>
      <c r="O34" s="83"/>
      <c r="P34" s="82"/>
      <c r="Q34" s="83"/>
      <c r="R34" s="82">
        <v>0.03</v>
      </c>
      <c r="S34" s="83">
        <v>0</v>
      </c>
      <c r="T34" s="82">
        <v>0.02</v>
      </c>
      <c r="U34" s="83">
        <v>0</v>
      </c>
      <c r="V34" s="82">
        <v>0.05</v>
      </c>
      <c r="W34" s="83">
        <v>0.03</v>
      </c>
      <c r="X34" s="82"/>
      <c r="Y34" s="83"/>
      <c r="Z34" s="82"/>
      <c r="AA34" s="83"/>
      <c r="AB34" s="82"/>
      <c r="AC34" s="83"/>
      <c r="AD34" s="82"/>
      <c r="AE34" s="83"/>
      <c r="AF34" s="82"/>
      <c r="AG34" s="83"/>
      <c r="AH34" s="82"/>
      <c r="AI34" s="83"/>
      <c r="AJ34" s="82"/>
      <c r="AK34" s="83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  <c r="BM34" s="57"/>
      <c r="BN34" s="57"/>
      <c r="BO34" s="57"/>
      <c r="BP34" s="57"/>
      <c r="BQ34" s="57"/>
      <c r="BR34" s="57"/>
      <c r="BS34" s="57"/>
      <c r="BT34" s="57"/>
      <c r="BU34" s="57"/>
      <c r="BV34" s="57"/>
      <c r="BW34" s="57"/>
      <c r="BX34" s="57"/>
      <c r="BY34" s="57"/>
      <c r="BZ34" s="57"/>
      <c r="CA34" s="57"/>
      <c r="CB34" s="57"/>
      <c r="CC34" s="57"/>
      <c r="CD34" s="57"/>
      <c r="CE34" s="57"/>
      <c r="CF34" s="57"/>
      <c r="CG34" s="57"/>
      <c r="CH34" s="57"/>
      <c r="CI34" s="57"/>
      <c r="CJ34" s="57"/>
      <c r="CK34" s="57"/>
      <c r="CL34" s="57"/>
      <c r="CM34" s="57"/>
      <c r="CN34" s="57"/>
      <c r="CO34" s="57"/>
      <c r="CP34" s="57"/>
      <c r="CQ34" s="57"/>
      <c r="CR34" s="57"/>
      <c r="CS34" s="57"/>
      <c r="CT34" s="57"/>
      <c r="CU34" s="57"/>
      <c r="CV34" s="57"/>
      <c r="CW34" s="57"/>
      <c r="CX34" s="57"/>
      <c r="CY34" s="57"/>
      <c r="CZ34" s="57"/>
      <c r="DA34" s="57"/>
      <c r="DB34" s="57"/>
      <c r="DC34" s="57"/>
      <c r="DD34" s="57"/>
      <c r="DE34" s="57"/>
      <c r="DF34" s="57"/>
      <c r="DG34" s="57"/>
      <c r="DH34" s="57"/>
      <c r="DI34" s="57"/>
      <c r="DJ34" s="57"/>
      <c r="DK34" s="57"/>
      <c r="DL34" s="57"/>
      <c r="DM34" s="57"/>
      <c r="DN34" s="57"/>
      <c r="DO34" s="57"/>
      <c r="DP34" s="57"/>
      <c r="DQ34" s="57"/>
      <c r="DR34" s="57"/>
      <c r="DS34" s="57"/>
      <c r="DT34" s="57"/>
      <c r="DU34" s="57"/>
      <c r="DV34" s="57"/>
      <c r="DW34" s="57"/>
      <c r="DX34" s="57"/>
      <c r="DY34" s="57"/>
      <c r="DZ34" s="57"/>
      <c r="EA34" s="57"/>
      <c r="EB34" s="57"/>
      <c r="EC34" s="57"/>
      <c r="ED34" s="57"/>
      <c r="EE34" s="57"/>
      <c r="EF34" s="57"/>
      <c r="EG34" s="57"/>
      <c r="EH34" s="57"/>
      <c r="EI34" s="57"/>
      <c r="EJ34" s="57"/>
      <c r="EK34" s="57"/>
      <c r="EL34" s="57"/>
      <c r="EM34" s="57"/>
      <c r="EN34" s="57"/>
      <c r="EO34" s="57"/>
      <c r="EP34" s="57"/>
      <c r="EQ34" s="57"/>
      <c r="ER34" s="57"/>
      <c r="ES34" s="57"/>
      <c r="ET34" s="57"/>
      <c r="EU34" s="57"/>
      <c r="EV34" s="57"/>
      <c r="EW34" s="57"/>
      <c r="EX34" s="57"/>
      <c r="EY34" s="57"/>
      <c r="EZ34" s="57"/>
      <c r="FA34" s="57"/>
      <c r="FB34" s="57"/>
      <c r="FC34" s="57"/>
      <c r="FD34" s="57"/>
      <c r="FE34" s="57"/>
      <c r="FF34" s="57"/>
      <c r="FG34" s="57"/>
      <c r="FH34" s="57"/>
      <c r="FI34" s="57"/>
      <c r="FJ34" s="57"/>
      <c r="FK34" s="57"/>
      <c r="FL34" s="57"/>
      <c r="FM34" s="57"/>
      <c r="FN34" s="57"/>
      <c r="FO34" s="57"/>
      <c r="FP34" s="57"/>
      <c r="FQ34" s="57"/>
      <c r="FR34" s="57"/>
      <c r="FS34" s="57"/>
      <c r="FT34" s="57"/>
      <c r="FU34" s="57"/>
      <c r="FV34" s="57"/>
      <c r="FW34" s="57"/>
      <c r="FX34" s="57"/>
      <c r="FY34" s="57"/>
      <c r="FZ34" s="57"/>
      <c r="GA34" s="57"/>
      <c r="GB34" s="57"/>
      <c r="GC34" s="57"/>
      <c r="GD34" s="57"/>
      <c r="GE34" s="57"/>
      <c r="GF34" s="57"/>
      <c r="GG34" s="57"/>
      <c r="GH34" s="57"/>
      <c r="GI34" s="57"/>
      <c r="GJ34" s="57"/>
      <c r="GK34" s="57"/>
      <c r="GL34" s="57"/>
      <c r="GM34" s="57"/>
      <c r="GN34" s="57"/>
      <c r="GO34" s="57"/>
      <c r="GP34" s="57"/>
      <c r="GQ34" s="57"/>
      <c r="GR34" s="57"/>
      <c r="GS34" s="57"/>
      <c r="GT34" s="57"/>
      <c r="GU34" s="57"/>
      <c r="GV34" s="57"/>
      <c r="GW34" s="57"/>
      <c r="GX34" s="57"/>
      <c r="GY34" s="57"/>
      <c r="GZ34" s="57"/>
      <c r="HA34" s="57"/>
      <c r="HB34" s="57"/>
      <c r="HC34" s="57"/>
      <c r="HD34" s="57"/>
      <c r="HE34" s="57"/>
      <c r="HF34" s="57"/>
      <c r="HG34" s="57"/>
      <c r="HH34" s="57"/>
      <c r="HI34" s="57"/>
      <c r="HJ34" s="57"/>
      <c r="HK34" s="57"/>
      <c r="HL34" s="57"/>
      <c r="HM34" s="57"/>
      <c r="HN34" s="57"/>
      <c r="HO34" s="57"/>
      <c r="HP34" s="57"/>
      <c r="HQ34" s="57"/>
      <c r="HR34" s="57"/>
      <c r="HS34" s="57"/>
      <c r="HT34" s="57"/>
      <c r="HU34" s="57"/>
      <c r="HV34" s="57"/>
      <c r="HW34" s="57"/>
      <c r="HX34" s="57"/>
      <c r="HY34" s="57"/>
      <c r="HZ34" s="57"/>
      <c r="IA34" s="57"/>
      <c r="IB34" s="57"/>
      <c r="IC34" s="57"/>
      <c r="ID34" s="57"/>
      <c r="IE34" s="57"/>
      <c r="IF34" s="57"/>
      <c r="IG34" s="57"/>
      <c r="IH34" s="57"/>
      <c r="II34" s="57"/>
      <c r="IJ34" s="57"/>
      <c r="IK34" s="57"/>
      <c r="IL34" s="57"/>
      <c r="IM34" s="57"/>
      <c r="IN34" s="57"/>
      <c r="IO34" s="57"/>
      <c r="IP34" s="57"/>
      <c r="IQ34" s="57"/>
      <c r="IR34" s="57"/>
      <c r="IS34" s="57"/>
      <c r="IT34" s="57"/>
      <c r="IU34" s="57"/>
      <c r="IV34" s="57"/>
    </row>
    <row r="35" spans="1:256" s="58" customFormat="1" x14ac:dyDescent="0.2">
      <c r="A35" s="76" t="s">
        <v>159</v>
      </c>
      <c r="B35" s="82">
        <v>0.63</v>
      </c>
      <c r="C35" s="83">
        <v>0.27</v>
      </c>
      <c r="D35" s="82">
        <v>0</v>
      </c>
      <c r="E35" s="83">
        <v>0</v>
      </c>
      <c r="F35" s="82">
        <v>0</v>
      </c>
      <c r="G35" s="83">
        <v>0</v>
      </c>
      <c r="H35" s="82"/>
      <c r="I35" s="83"/>
      <c r="J35" s="82"/>
      <c r="K35" s="83"/>
      <c r="L35" s="82"/>
      <c r="M35" s="83"/>
      <c r="N35" s="82"/>
      <c r="O35" s="83"/>
      <c r="P35" s="82"/>
      <c r="Q35" s="83"/>
      <c r="R35" s="82">
        <v>0</v>
      </c>
      <c r="S35" s="83">
        <v>0.01</v>
      </c>
      <c r="T35" s="82">
        <v>0</v>
      </c>
      <c r="U35" s="83">
        <v>0</v>
      </c>
      <c r="V35" s="82">
        <v>0</v>
      </c>
      <c r="W35" s="83">
        <v>1.4999999999999999E-2</v>
      </c>
      <c r="X35" s="82"/>
      <c r="Y35" s="83"/>
      <c r="Z35" s="82"/>
      <c r="AA35" s="83"/>
      <c r="AB35" s="82"/>
      <c r="AC35" s="83"/>
      <c r="AD35" s="82"/>
      <c r="AE35" s="83"/>
      <c r="AF35" s="82"/>
      <c r="AG35" s="83"/>
      <c r="AH35" s="82"/>
      <c r="AI35" s="83"/>
      <c r="AJ35" s="82"/>
      <c r="AK35" s="83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  <c r="BM35" s="57"/>
      <c r="BN35" s="57"/>
      <c r="BO35" s="57"/>
      <c r="BP35" s="57"/>
      <c r="BQ35" s="57"/>
      <c r="BR35" s="57"/>
      <c r="BS35" s="57"/>
      <c r="BT35" s="57"/>
      <c r="BU35" s="57"/>
      <c r="BV35" s="57"/>
      <c r="BW35" s="57"/>
      <c r="BX35" s="57"/>
      <c r="BY35" s="57"/>
      <c r="BZ35" s="57"/>
      <c r="CA35" s="57"/>
      <c r="CB35" s="57"/>
      <c r="CC35" s="57"/>
      <c r="CD35" s="57"/>
      <c r="CE35" s="57"/>
      <c r="CF35" s="57"/>
      <c r="CG35" s="57"/>
      <c r="CH35" s="57"/>
      <c r="CI35" s="57"/>
      <c r="CJ35" s="57"/>
      <c r="CK35" s="57"/>
      <c r="CL35" s="57"/>
      <c r="CM35" s="57"/>
      <c r="CN35" s="57"/>
      <c r="CO35" s="57"/>
      <c r="CP35" s="57"/>
      <c r="CQ35" s="57"/>
      <c r="CR35" s="57"/>
      <c r="CS35" s="57"/>
      <c r="CT35" s="57"/>
      <c r="CU35" s="57"/>
      <c r="CV35" s="57"/>
      <c r="CW35" s="57"/>
      <c r="CX35" s="57"/>
      <c r="CY35" s="57"/>
      <c r="CZ35" s="57"/>
      <c r="DA35" s="57"/>
      <c r="DB35" s="57"/>
      <c r="DC35" s="57"/>
      <c r="DD35" s="57"/>
      <c r="DE35" s="57"/>
      <c r="DF35" s="57"/>
      <c r="DG35" s="57"/>
      <c r="DH35" s="57"/>
      <c r="DI35" s="57"/>
      <c r="DJ35" s="57"/>
      <c r="DK35" s="57"/>
      <c r="DL35" s="57"/>
      <c r="DM35" s="57"/>
      <c r="DN35" s="57"/>
      <c r="DO35" s="57"/>
      <c r="DP35" s="57"/>
      <c r="DQ35" s="57"/>
      <c r="DR35" s="57"/>
      <c r="DS35" s="57"/>
      <c r="DT35" s="57"/>
      <c r="DU35" s="57"/>
      <c r="DV35" s="57"/>
      <c r="DW35" s="57"/>
      <c r="DX35" s="57"/>
      <c r="DY35" s="57"/>
      <c r="DZ35" s="57"/>
      <c r="EA35" s="57"/>
      <c r="EB35" s="57"/>
      <c r="EC35" s="57"/>
      <c r="ED35" s="57"/>
      <c r="EE35" s="57"/>
      <c r="EF35" s="57"/>
      <c r="EG35" s="57"/>
      <c r="EH35" s="57"/>
      <c r="EI35" s="57"/>
      <c r="EJ35" s="57"/>
      <c r="EK35" s="57"/>
      <c r="EL35" s="57"/>
      <c r="EM35" s="57"/>
      <c r="EN35" s="57"/>
      <c r="EO35" s="57"/>
      <c r="EP35" s="57"/>
      <c r="EQ35" s="57"/>
      <c r="ER35" s="57"/>
      <c r="ES35" s="57"/>
      <c r="ET35" s="57"/>
      <c r="EU35" s="57"/>
      <c r="EV35" s="57"/>
      <c r="EW35" s="57"/>
      <c r="EX35" s="57"/>
      <c r="EY35" s="57"/>
      <c r="EZ35" s="57"/>
      <c r="FA35" s="57"/>
      <c r="FB35" s="57"/>
      <c r="FC35" s="57"/>
      <c r="FD35" s="57"/>
      <c r="FE35" s="57"/>
      <c r="FF35" s="57"/>
      <c r="FG35" s="57"/>
      <c r="FH35" s="57"/>
      <c r="FI35" s="57"/>
      <c r="FJ35" s="57"/>
      <c r="FK35" s="57"/>
      <c r="FL35" s="57"/>
      <c r="FM35" s="57"/>
      <c r="FN35" s="57"/>
      <c r="FO35" s="57"/>
      <c r="FP35" s="57"/>
      <c r="FQ35" s="57"/>
      <c r="FR35" s="57"/>
      <c r="FS35" s="57"/>
      <c r="FT35" s="57"/>
      <c r="FU35" s="57"/>
      <c r="FV35" s="57"/>
      <c r="FW35" s="57"/>
      <c r="FX35" s="57"/>
      <c r="FY35" s="57"/>
      <c r="FZ35" s="57"/>
      <c r="GA35" s="57"/>
      <c r="GB35" s="57"/>
      <c r="GC35" s="57"/>
      <c r="GD35" s="57"/>
      <c r="GE35" s="57"/>
      <c r="GF35" s="57"/>
      <c r="GG35" s="57"/>
      <c r="GH35" s="57"/>
      <c r="GI35" s="57"/>
      <c r="GJ35" s="57"/>
      <c r="GK35" s="57"/>
      <c r="GL35" s="57"/>
      <c r="GM35" s="57"/>
      <c r="GN35" s="57"/>
      <c r="GO35" s="57"/>
      <c r="GP35" s="57"/>
      <c r="GQ35" s="57"/>
      <c r="GR35" s="57"/>
      <c r="GS35" s="57"/>
      <c r="GT35" s="57"/>
      <c r="GU35" s="57"/>
      <c r="GV35" s="57"/>
      <c r="GW35" s="57"/>
      <c r="GX35" s="57"/>
      <c r="GY35" s="57"/>
      <c r="GZ35" s="57"/>
      <c r="HA35" s="57"/>
      <c r="HB35" s="57"/>
      <c r="HC35" s="57"/>
      <c r="HD35" s="57"/>
      <c r="HE35" s="57"/>
      <c r="HF35" s="57"/>
      <c r="HG35" s="57"/>
      <c r="HH35" s="57"/>
      <c r="HI35" s="57"/>
      <c r="HJ35" s="57"/>
      <c r="HK35" s="57"/>
      <c r="HL35" s="57"/>
      <c r="HM35" s="57"/>
      <c r="HN35" s="57"/>
      <c r="HO35" s="57"/>
      <c r="HP35" s="57"/>
      <c r="HQ35" s="57"/>
      <c r="HR35" s="57"/>
      <c r="HS35" s="57"/>
      <c r="HT35" s="57"/>
      <c r="HU35" s="57"/>
      <c r="HV35" s="57"/>
      <c r="HW35" s="57"/>
      <c r="HX35" s="57"/>
      <c r="HY35" s="57"/>
      <c r="HZ35" s="57"/>
      <c r="IA35" s="57"/>
      <c r="IB35" s="57"/>
      <c r="IC35" s="57"/>
      <c r="ID35" s="57"/>
      <c r="IE35" s="57"/>
      <c r="IF35" s="57"/>
      <c r="IG35" s="57"/>
      <c r="IH35" s="57"/>
      <c r="II35" s="57"/>
      <c r="IJ35" s="57"/>
      <c r="IK35" s="57"/>
      <c r="IL35" s="57"/>
      <c r="IM35" s="57"/>
      <c r="IN35" s="57"/>
      <c r="IO35" s="57"/>
      <c r="IP35" s="57"/>
      <c r="IQ35" s="57"/>
      <c r="IR35" s="57"/>
      <c r="IS35" s="57"/>
      <c r="IT35" s="57"/>
      <c r="IU35" s="57"/>
      <c r="IV35" s="57"/>
    </row>
    <row r="36" spans="1:256" s="58" customFormat="1" x14ac:dyDescent="0.2">
      <c r="A36" s="76" t="s">
        <v>88</v>
      </c>
      <c r="B36" s="82">
        <v>0</v>
      </c>
      <c r="C36" s="83">
        <v>0</v>
      </c>
      <c r="D36" s="82">
        <v>0.21</v>
      </c>
      <c r="E36" s="83">
        <v>0</v>
      </c>
      <c r="F36" s="82">
        <v>0.14000000000000001</v>
      </c>
      <c r="G36" s="83">
        <v>0</v>
      </c>
      <c r="H36" s="82"/>
      <c r="I36" s="83"/>
      <c r="J36" s="82"/>
      <c r="K36" s="83"/>
      <c r="L36" s="82"/>
      <c r="M36" s="83"/>
      <c r="N36" s="82"/>
      <c r="O36" s="83"/>
      <c r="P36" s="82"/>
      <c r="Q36" s="83"/>
      <c r="R36" s="82">
        <v>0.27</v>
      </c>
      <c r="S36" s="83">
        <v>0.1</v>
      </c>
      <c r="T36" s="82">
        <v>0.06</v>
      </c>
      <c r="U36" s="83">
        <v>0</v>
      </c>
      <c r="V36" s="82">
        <v>0.06</v>
      </c>
      <c r="W36" s="83">
        <v>0</v>
      </c>
      <c r="X36" s="82"/>
      <c r="Y36" s="83"/>
      <c r="Z36" s="82"/>
      <c r="AA36" s="83"/>
      <c r="AB36" s="82"/>
      <c r="AC36" s="83"/>
      <c r="AD36" s="82"/>
      <c r="AE36" s="83"/>
      <c r="AF36" s="82"/>
      <c r="AG36" s="83"/>
      <c r="AH36" s="82"/>
      <c r="AI36" s="83"/>
      <c r="AJ36" s="82"/>
      <c r="AK36" s="83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57"/>
      <c r="BP36" s="57"/>
      <c r="BQ36" s="57"/>
      <c r="BR36" s="57"/>
      <c r="BS36" s="57"/>
      <c r="BT36" s="57"/>
      <c r="BU36" s="57"/>
      <c r="BV36" s="57"/>
      <c r="BW36" s="57"/>
      <c r="BX36" s="57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  <c r="EO36" s="57"/>
      <c r="EP36" s="57"/>
      <c r="EQ36" s="57"/>
      <c r="ER36" s="57"/>
      <c r="ES36" s="57"/>
      <c r="ET36" s="57"/>
      <c r="EU36" s="57"/>
      <c r="EV36" s="57"/>
      <c r="EW36" s="57"/>
      <c r="EX36" s="57"/>
      <c r="EY36" s="57"/>
      <c r="EZ36" s="57"/>
      <c r="FA36" s="57"/>
      <c r="FB36" s="57"/>
      <c r="FC36" s="57"/>
      <c r="FD36" s="57"/>
      <c r="FE36" s="57"/>
      <c r="FF36" s="57"/>
      <c r="FG36" s="57"/>
      <c r="FH36" s="57"/>
      <c r="FI36" s="57"/>
      <c r="FJ36" s="57"/>
      <c r="FK36" s="57"/>
      <c r="FL36" s="57"/>
      <c r="FM36" s="57"/>
      <c r="FN36" s="57"/>
      <c r="FO36" s="57"/>
      <c r="FP36" s="57"/>
      <c r="FQ36" s="57"/>
      <c r="FR36" s="57"/>
      <c r="FS36" s="57"/>
      <c r="FT36" s="57"/>
      <c r="FU36" s="57"/>
      <c r="FV36" s="57"/>
      <c r="FW36" s="57"/>
      <c r="FX36" s="57"/>
      <c r="FY36" s="57"/>
      <c r="FZ36" s="57"/>
      <c r="GA36" s="57"/>
      <c r="GB36" s="57"/>
      <c r="GC36" s="57"/>
      <c r="GD36" s="57"/>
      <c r="GE36" s="57"/>
      <c r="GF36" s="57"/>
      <c r="GG36" s="57"/>
      <c r="GH36" s="57"/>
      <c r="GI36" s="57"/>
      <c r="GJ36" s="57"/>
      <c r="GK36" s="57"/>
      <c r="GL36" s="57"/>
      <c r="GM36" s="57"/>
      <c r="GN36" s="57"/>
      <c r="GO36" s="57"/>
      <c r="GP36" s="57"/>
      <c r="GQ36" s="57"/>
      <c r="GR36" s="57"/>
      <c r="GS36" s="57"/>
      <c r="GT36" s="57"/>
      <c r="GU36" s="57"/>
      <c r="GV36" s="57"/>
      <c r="GW36" s="57"/>
      <c r="GX36" s="57"/>
      <c r="GY36" s="57"/>
      <c r="GZ36" s="57"/>
      <c r="HA36" s="57"/>
      <c r="HB36" s="57"/>
      <c r="HC36" s="57"/>
      <c r="HD36" s="57"/>
      <c r="HE36" s="57"/>
      <c r="HF36" s="57"/>
      <c r="HG36" s="57"/>
      <c r="HH36" s="57"/>
      <c r="HI36" s="57"/>
      <c r="HJ36" s="57"/>
      <c r="HK36" s="57"/>
      <c r="HL36" s="57"/>
      <c r="HM36" s="57"/>
      <c r="HN36" s="57"/>
      <c r="HO36" s="57"/>
      <c r="HP36" s="57"/>
      <c r="HQ36" s="57"/>
      <c r="HR36" s="57"/>
      <c r="HS36" s="57"/>
      <c r="HT36" s="57"/>
      <c r="HU36" s="57"/>
      <c r="HV36" s="57"/>
      <c r="HW36" s="57"/>
      <c r="HX36" s="57"/>
      <c r="HY36" s="57"/>
      <c r="HZ36" s="57"/>
      <c r="IA36" s="57"/>
      <c r="IB36" s="57"/>
      <c r="IC36" s="57"/>
      <c r="ID36" s="57"/>
      <c r="IE36" s="57"/>
      <c r="IF36" s="57"/>
      <c r="IG36" s="57"/>
      <c r="IH36" s="57"/>
      <c r="II36" s="57"/>
      <c r="IJ36" s="57"/>
      <c r="IK36" s="57"/>
      <c r="IL36" s="57"/>
      <c r="IM36" s="57"/>
      <c r="IN36" s="57"/>
      <c r="IO36" s="57"/>
      <c r="IP36" s="57"/>
      <c r="IQ36" s="57"/>
      <c r="IR36" s="57"/>
      <c r="IS36" s="57"/>
      <c r="IT36" s="57"/>
      <c r="IU36" s="57"/>
      <c r="IV36" s="57"/>
    </row>
    <row r="37" spans="1:256" s="58" customFormat="1" x14ac:dyDescent="0.2">
      <c r="A37" s="76" t="s">
        <v>160</v>
      </c>
      <c r="B37" s="82">
        <v>0.3</v>
      </c>
      <c r="C37" s="83">
        <v>0</v>
      </c>
      <c r="D37" s="82">
        <v>0</v>
      </c>
      <c r="E37" s="83">
        <v>0</v>
      </c>
      <c r="F37" s="82">
        <v>0</v>
      </c>
      <c r="G37" s="83">
        <v>0</v>
      </c>
      <c r="H37" s="82"/>
      <c r="I37" s="83"/>
      <c r="J37" s="82"/>
      <c r="K37" s="83"/>
      <c r="L37" s="82"/>
      <c r="M37" s="83"/>
      <c r="N37" s="82"/>
      <c r="O37" s="83"/>
      <c r="P37" s="82"/>
      <c r="Q37" s="83"/>
      <c r="R37" s="82">
        <v>0.03</v>
      </c>
      <c r="S37" s="83">
        <v>0</v>
      </c>
      <c r="T37" s="82">
        <v>0</v>
      </c>
      <c r="U37" s="83">
        <v>0</v>
      </c>
      <c r="V37" s="82">
        <v>0</v>
      </c>
      <c r="W37" s="83">
        <v>0.01</v>
      </c>
      <c r="X37" s="82"/>
      <c r="Y37" s="83"/>
      <c r="Z37" s="82"/>
      <c r="AA37" s="83"/>
      <c r="AB37" s="82"/>
      <c r="AC37" s="83"/>
      <c r="AD37" s="82"/>
      <c r="AE37" s="83"/>
      <c r="AF37" s="82"/>
      <c r="AG37" s="83"/>
      <c r="AH37" s="82"/>
      <c r="AI37" s="83"/>
      <c r="AJ37" s="82"/>
      <c r="AK37" s="83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  <c r="BM37" s="57"/>
      <c r="BN37" s="57"/>
      <c r="BO37" s="57"/>
      <c r="BP37" s="57"/>
      <c r="BQ37" s="57"/>
      <c r="BR37" s="57"/>
      <c r="BS37" s="57"/>
      <c r="BT37" s="57"/>
      <c r="BU37" s="57"/>
      <c r="BV37" s="57"/>
      <c r="BW37" s="57"/>
      <c r="BX37" s="57"/>
      <c r="BY37" s="57"/>
      <c r="BZ37" s="57"/>
      <c r="CA37" s="57"/>
      <c r="CB37" s="57"/>
      <c r="CC37" s="57"/>
      <c r="CD37" s="57"/>
      <c r="CE37" s="57"/>
      <c r="CF37" s="57"/>
      <c r="CG37" s="57"/>
      <c r="CH37" s="57"/>
      <c r="CI37" s="57"/>
      <c r="CJ37" s="57"/>
      <c r="CK37" s="57"/>
      <c r="CL37" s="57"/>
      <c r="CM37" s="57"/>
      <c r="CN37" s="57"/>
      <c r="CO37" s="57"/>
      <c r="CP37" s="57"/>
      <c r="CQ37" s="57"/>
      <c r="CR37" s="57"/>
      <c r="CS37" s="57"/>
      <c r="CT37" s="57"/>
      <c r="CU37" s="57"/>
      <c r="CV37" s="57"/>
      <c r="CW37" s="57"/>
      <c r="CX37" s="57"/>
      <c r="CY37" s="57"/>
      <c r="CZ37" s="57"/>
      <c r="DA37" s="57"/>
      <c r="DB37" s="57"/>
      <c r="DC37" s="57"/>
      <c r="DD37" s="57"/>
      <c r="DE37" s="57"/>
      <c r="DF37" s="57"/>
      <c r="DG37" s="57"/>
      <c r="DH37" s="57"/>
      <c r="DI37" s="57"/>
      <c r="DJ37" s="57"/>
      <c r="DK37" s="57"/>
      <c r="DL37" s="57"/>
      <c r="DM37" s="57"/>
      <c r="DN37" s="57"/>
      <c r="DO37" s="57"/>
      <c r="DP37" s="57"/>
      <c r="DQ37" s="57"/>
      <c r="DR37" s="57"/>
      <c r="DS37" s="57"/>
      <c r="DT37" s="57"/>
      <c r="DU37" s="57"/>
      <c r="DV37" s="57"/>
      <c r="DW37" s="57"/>
      <c r="DX37" s="57"/>
      <c r="DY37" s="57"/>
      <c r="DZ37" s="57"/>
      <c r="EA37" s="57"/>
      <c r="EB37" s="57"/>
      <c r="EC37" s="57"/>
      <c r="ED37" s="57"/>
      <c r="EE37" s="57"/>
      <c r="EF37" s="57"/>
      <c r="EG37" s="57"/>
      <c r="EH37" s="57"/>
      <c r="EI37" s="57"/>
      <c r="EJ37" s="57"/>
      <c r="EK37" s="57"/>
      <c r="EL37" s="57"/>
      <c r="EM37" s="57"/>
      <c r="EN37" s="57"/>
      <c r="EO37" s="57"/>
      <c r="EP37" s="57"/>
      <c r="EQ37" s="57"/>
      <c r="ER37" s="57"/>
      <c r="ES37" s="57"/>
      <c r="ET37" s="57"/>
      <c r="EU37" s="57"/>
      <c r="EV37" s="57"/>
      <c r="EW37" s="57"/>
      <c r="EX37" s="57"/>
      <c r="EY37" s="57"/>
      <c r="EZ37" s="57"/>
      <c r="FA37" s="57"/>
      <c r="FB37" s="57"/>
      <c r="FC37" s="57"/>
      <c r="FD37" s="57"/>
      <c r="FE37" s="57"/>
      <c r="FF37" s="57"/>
      <c r="FG37" s="57"/>
      <c r="FH37" s="57"/>
      <c r="FI37" s="57"/>
      <c r="FJ37" s="57"/>
      <c r="FK37" s="57"/>
      <c r="FL37" s="57"/>
      <c r="FM37" s="57"/>
      <c r="FN37" s="57"/>
      <c r="FO37" s="57"/>
      <c r="FP37" s="57"/>
      <c r="FQ37" s="57"/>
      <c r="FR37" s="57"/>
      <c r="FS37" s="57"/>
      <c r="FT37" s="57"/>
      <c r="FU37" s="57"/>
      <c r="FV37" s="57"/>
      <c r="FW37" s="57"/>
      <c r="FX37" s="57"/>
      <c r="FY37" s="57"/>
      <c r="FZ37" s="57"/>
      <c r="GA37" s="57"/>
      <c r="GB37" s="57"/>
      <c r="GC37" s="57"/>
      <c r="GD37" s="57"/>
      <c r="GE37" s="57"/>
      <c r="GF37" s="57"/>
      <c r="GG37" s="57"/>
      <c r="GH37" s="57"/>
      <c r="GI37" s="57"/>
      <c r="GJ37" s="57"/>
      <c r="GK37" s="57"/>
      <c r="GL37" s="57"/>
      <c r="GM37" s="57"/>
      <c r="GN37" s="57"/>
      <c r="GO37" s="57"/>
      <c r="GP37" s="57"/>
      <c r="GQ37" s="57"/>
      <c r="GR37" s="57"/>
      <c r="GS37" s="57"/>
      <c r="GT37" s="57"/>
      <c r="GU37" s="57"/>
      <c r="GV37" s="57"/>
      <c r="GW37" s="57"/>
      <c r="GX37" s="57"/>
      <c r="GY37" s="57"/>
      <c r="GZ37" s="57"/>
      <c r="HA37" s="57"/>
      <c r="HB37" s="57"/>
      <c r="HC37" s="57"/>
      <c r="HD37" s="57"/>
      <c r="HE37" s="57"/>
      <c r="HF37" s="57"/>
      <c r="HG37" s="57"/>
      <c r="HH37" s="57"/>
      <c r="HI37" s="57"/>
      <c r="HJ37" s="57"/>
      <c r="HK37" s="57"/>
      <c r="HL37" s="57"/>
      <c r="HM37" s="57"/>
      <c r="HN37" s="57"/>
      <c r="HO37" s="57"/>
      <c r="HP37" s="57"/>
      <c r="HQ37" s="57"/>
      <c r="HR37" s="57"/>
      <c r="HS37" s="57"/>
      <c r="HT37" s="57"/>
      <c r="HU37" s="57"/>
      <c r="HV37" s="57"/>
      <c r="HW37" s="57"/>
      <c r="HX37" s="57"/>
      <c r="HY37" s="57"/>
      <c r="HZ37" s="57"/>
      <c r="IA37" s="57"/>
      <c r="IB37" s="57"/>
      <c r="IC37" s="57"/>
      <c r="ID37" s="57"/>
      <c r="IE37" s="57"/>
      <c r="IF37" s="57"/>
      <c r="IG37" s="57"/>
      <c r="IH37" s="57"/>
      <c r="II37" s="57"/>
      <c r="IJ37" s="57"/>
      <c r="IK37" s="57"/>
      <c r="IL37" s="57"/>
      <c r="IM37" s="57"/>
      <c r="IN37" s="57"/>
      <c r="IO37" s="57"/>
      <c r="IP37" s="57"/>
      <c r="IQ37" s="57"/>
      <c r="IR37" s="57"/>
      <c r="IS37" s="57"/>
      <c r="IT37" s="57"/>
      <c r="IU37" s="57"/>
      <c r="IV37" s="57"/>
    </row>
    <row r="38" spans="1:256" s="58" customFormat="1" x14ac:dyDescent="0.2">
      <c r="A38" s="76" t="s">
        <v>161</v>
      </c>
      <c r="B38" s="82">
        <v>0</v>
      </c>
      <c r="C38" s="83">
        <v>0</v>
      </c>
      <c r="D38" s="82">
        <v>0.01</v>
      </c>
      <c r="E38" s="83">
        <v>0</v>
      </c>
      <c r="F38" s="82">
        <v>0.04</v>
      </c>
      <c r="G38" s="83">
        <v>0</v>
      </c>
      <c r="H38" s="82"/>
      <c r="I38" s="83"/>
      <c r="J38" s="82"/>
      <c r="K38" s="83"/>
      <c r="L38" s="82"/>
      <c r="M38" s="83"/>
      <c r="N38" s="82"/>
      <c r="O38" s="83"/>
      <c r="P38" s="82"/>
      <c r="Q38" s="83"/>
      <c r="R38" s="82">
        <v>0</v>
      </c>
      <c r="S38" s="83">
        <v>0</v>
      </c>
      <c r="T38" s="82">
        <v>0.04</v>
      </c>
      <c r="U38" s="83">
        <v>0</v>
      </c>
      <c r="V38" s="82">
        <v>0</v>
      </c>
      <c r="W38" s="83">
        <v>0</v>
      </c>
      <c r="X38" s="82"/>
      <c r="Y38" s="83"/>
      <c r="Z38" s="82"/>
      <c r="AA38" s="83"/>
      <c r="AB38" s="82"/>
      <c r="AC38" s="83"/>
      <c r="AD38" s="82"/>
      <c r="AE38" s="83"/>
      <c r="AF38" s="82"/>
      <c r="AG38" s="83"/>
      <c r="AH38" s="82"/>
      <c r="AI38" s="83"/>
      <c r="AJ38" s="82"/>
      <c r="AK38" s="83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7"/>
      <c r="BM38" s="57"/>
      <c r="BN38" s="57"/>
      <c r="BO38" s="57"/>
      <c r="BP38" s="57"/>
      <c r="BQ38" s="57"/>
      <c r="BR38" s="57"/>
      <c r="BS38" s="57"/>
      <c r="BT38" s="57"/>
      <c r="BU38" s="57"/>
      <c r="BV38" s="57"/>
      <c r="BW38" s="57"/>
      <c r="BX38" s="57"/>
      <c r="BY38" s="57"/>
      <c r="BZ38" s="57"/>
      <c r="CA38" s="57"/>
      <c r="CB38" s="57"/>
      <c r="CC38" s="57"/>
      <c r="CD38" s="57"/>
      <c r="CE38" s="57"/>
      <c r="CF38" s="57"/>
      <c r="CG38" s="57"/>
      <c r="CH38" s="57"/>
      <c r="CI38" s="57"/>
      <c r="CJ38" s="57"/>
      <c r="CK38" s="57"/>
      <c r="CL38" s="57"/>
      <c r="CM38" s="57"/>
      <c r="CN38" s="57"/>
      <c r="CO38" s="57"/>
      <c r="CP38" s="57"/>
      <c r="CQ38" s="57"/>
      <c r="CR38" s="57"/>
      <c r="CS38" s="57"/>
      <c r="CT38" s="57"/>
      <c r="CU38" s="57"/>
      <c r="CV38" s="57"/>
      <c r="CW38" s="57"/>
      <c r="CX38" s="57"/>
      <c r="CY38" s="57"/>
      <c r="CZ38" s="57"/>
      <c r="DA38" s="57"/>
      <c r="DB38" s="57"/>
      <c r="DC38" s="57"/>
      <c r="DD38" s="57"/>
      <c r="DE38" s="57"/>
      <c r="DF38" s="57"/>
      <c r="DG38" s="57"/>
      <c r="DH38" s="57"/>
      <c r="DI38" s="57"/>
      <c r="DJ38" s="57"/>
      <c r="DK38" s="57"/>
      <c r="DL38" s="57"/>
      <c r="DM38" s="57"/>
      <c r="DN38" s="57"/>
      <c r="DO38" s="57"/>
      <c r="DP38" s="57"/>
      <c r="DQ38" s="57"/>
      <c r="DR38" s="57"/>
      <c r="DS38" s="57"/>
      <c r="DT38" s="57"/>
      <c r="DU38" s="57"/>
      <c r="DV38" s="57"/>
      <c r="DW38" s="57"/>
      <c r="DX38" s="57"/>
      <c r="DY38" s="57"/>
      <c r="DZ38" s="57"/>
      <c r="EA38" s="57"/>
      <c r="EB38" s="57"/>
      <c r="EC38" s="57"/>
      <c r="ED38" s="57"/>
      <c r="EE38" s="57"/>
      <c r="EF38" s="57"/>
      <c r="EG38" s="57"/>
      <c r="EH38" s="57"/>
      <c r="EI38" s="57"/>
      <c r="EJ38" s="57"/>
      <c r="EK38" s="57"/>
      <c r="EL38" s="57"/>
      <c r="EM38" s="57"/>
      <c r="EN38" s="57"/>
      <c r="EO38" s="57"/>
      <c r="EP38" s="57"/>
      <c r="EQ38" s="57"/>
      <c r="ER38" s="57"/>
      <c r="ES38" s="57"/>
      <c r="ET38" s="57"/>
      <c r="EU38" s="57"/>
      <c r="EV38" s="57"/>
      <c r="EW38" s="57"/>
      <c r="EX38" s="57"/>
      <c r="EY38" s="57"/>
      <c r="EZ38" s="57"/>
      <c r="FA38" s="57"/>
      <c r="FB38" s="57"/>
      <c r="FC38" s="57"/>
      <c r="FD38" s="57"/>
      <c r="FE38" s="57"/>
      <c r="FF38" s="57"/>
      <c r="FG38" s="57"/>
      <c r="FH38" s="57"/>
      <c r="FI38" s="57"/>
      <c r="FJ38" s="57"/>
      <c r="FK38" s="57"/>
      <c r="FL38" s="57"/>
      <c r="FM38" s="57"/>
      <c r="FN38" s="57"/>
      <c r="FO38" s="57"/>
      <c r="FP38" s="57"/>
      <c r="FQ38" s="57"/>
      <c r="FR38" s="57"/>
      <c r="FS38" s="57"/>
      <c r="FT38" s="57"/>
      <c r="FU38" s="57"/>
      <c r="FV38" s="57"/>
      <c r="FW38" s="57"/>
      <c r="FX38" s="57"/>
      <c r="FY38" s="57"/>
      <c r="FZ38" s="57"/>
      <c r="GA38" s="57"/>
      <c r="GB38" s="57"/>
      <c r="GC38" s="57"/>
      <c r="GD38" s="57"/>
      <c r="GE38" s="57"/>
      <c r="GF38" s="57"/>
      <c r="GG38" s="57"/>
      <c r="GH38" s="57"/>
      <c r="GI38" s="57"/>
      <c r="GJ38" s="57"/>
      <c r="GK38" s="57"/>
      <c r="GL38" s="57"/>
      <c r="GM38" s="57"/>
      <c r="GN38" s="57"/>
      <c r="GO38" s="57"/>
      <c r="GP38" s="57"/>
      <c r="GQ38" s="57"/>
      <c r="GR38" s="57"/>
      <c r="GS38" s="57"/>
      <c r="GT38" s="57"/>
      <c r="GU38" s="57"/>
      <c r="GV38" s="57"/>
      <c r="GW38" s="57"/>
      <c r="GX38" s="57"/>
      <c r="GY38" s="57"/>
      <c r="GZ38" s="57"/>
      <c r="HA38" s="57"/>
      <c r="HB38" s="57"/>
      <c r="HC38" s="57"/>
      <c r="HD38" s="57"/>
      <c r="HE38" s="57"/>
      <c r="HF38" s="57"/>
      <c r="HG38" s="57"/>
      <c r="HH38" s="57"/>
      <c r="HI38" s="57"/>
      <c r="HJ38" s="57"/>
      <c r="HK38" s="57"/>
      <c r="HL38" s="57"/>
      <c r="HM38" s="57"/>
      <c r="HN38" s="57"/>
      <c r="HO38" s="57"/>
      <c r="HP38" s="57"/>
      <c r="HQ38" s="57"/>
      <c r="HR38" s="57"/>
      <c r="HS38" s="57"/>
      <c r="HT38" s="57"/>
      <c r="HU38" s="57"/>
      <c r="HV38" s="57"/>
      <c r="HW38" s="57"/>
      <c r="HX38" s="57"/>
      <c r="HY38" s="57"/>
      <c r="HZ38" s="57"/>
      <c r="IA38" s="57"/>
      <c r="IB38" s="57"/>
      <c r="IC38" s="57"/>
      <c r="ID38" s="57"/>
      <c r="IE38" s="57"/>
      <c r="IF38" s="57"/>
      <c r="IG38" s="57"/>
      <c r="IH38" s="57"/>
      <c r="II38" s="57"/>
      <c r="IJ38" s="57"/>
      <c r="IK38" s="57"/>
      <c r="IL38" s="57"/>
      <c r="IM38" s="57"/>
      <c r="IN38" s="57"/>
      <c r="IO38" s="57"/>
      <c r="IP38" s="57"/>
      <c r="IQ38" s="57"/>
      <c r="IR38" s="57"/>
      <c r="IS38" s="57"/>
      <c r="IT38" s="57"/>
      <c r="IU38" s="57"/>
      <c r="IV38" s="57"/>
    </row>
    <row r="39" spans="1:256" s="58" customFormat="1" x14ac:dyDescent="0.2">
      <c r="A39" s="76" t="s">
        <v>91</v>
      </c>
      <c r="B39" s="82">
        <v>0</v>
      </c>
      <c r="C39" s="83">
        <v>0</v>
      </c>
      <c r="D39" s="82">
        <v>0.92</v>
      </c>
      <c r="E39" s="83">
        <v>0</v>
      </c>
      <c r="F39" s="82">
        <v>0.9</v>
      </c>
      <c r="G39" s="83">
        <v>0</v>
      </c>
      <c r="H39" s="82"/>
      <c r="I39" s="83"/>
      <c r="J39" s="82"/>
      <c r="K39" s="83"/>
      <c r="L39" s="82"/>
      <c r="M39" s="83"/>
      <c r="N39" s="82"/>
      <c r="O39" s="83"/>
      <c r="P39" s="82"/>
      <c r="Q39" s="83"/>
      <c r="R39" s="82">
        <v>0.6</v>
      </c>
      <c r="S39" s="83">
        <v>0.2</v>
      </c>
      <c r="T39" s="82">
        <v>0.7</v>
      </c>
      <c r="U39" s="83">
        <v>0.25</v>
      </c>
      <c r="V39" s="82">
        <v>0.5</v>
      </c>
      <c r="W39" s="83">
        <v>0.5</v>
      </c>
      <c r="X39" s="82"/>
      <c r="Y39" s="83"/>
      <c r="Z39" s="82"/>
      <c r="AA39" s="83"/>
      <c r="AB39" s="82"/>
      <c r="AC39" s="83"/>
      <c r="AD39" s="82"/>
      <c r="AE39" s="83"/>
      <c r="AF39" s="82"/>
      <c r="AG39" s="83"/>
      <c r="AH39" s="82"/>
      <c r="AI39" s="83"/>
      <c r="AJ39" s="82"/>
      <c r="AK39" s="83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7"/>
      <c r="BM39" s="57"/>
      <c r="BN39" s="57"/>
      <c r="BO39" s="57"/>
      <c r="BP39" s="57"/>
      <c r="BQ39" s="57"/>
      <c r="BR39" s="57"/>
      <c r="BS39" s="57"/>
      <c r="BT39" s="57"/>
      <c r="BU39" s="57"/>
      <c r="BV39" s="57"/>
      <c r="BW39" s="57"/>
      <c r="BX39" s="57"/>
      <c r="BY39" s="57"/>
      <c r="BZ39" s="57"/>
      <c r="CA39" s="57"/>
      <c r="CB39" s="57"/>
      <c r="CC39" s="57"/>
      <c r="CD39" s="57"/>
      <c r="CE39" s="57"/>
      <c r="CF39" s="57"/>
      <c r="CG39" s="57"/>
      <c r="CH39" s="57"/>
      <c r="CI39" s="57"/>
      <c r="CJ39" s="57"/>
      <c r="CK39" s="57"/>
      <c r="CL39" s="57"/>
      <c r="CM39" s="57"/>
      <c r="CN39" s="57"/>
      <c r="CO39" s="57"/>
      <c r="CP39" s="57"/>
      <c r="CQ39" s="57"/>
      <c r="CR39" s="57"/>
      <c r="CS39" s="57"/>
      <c r="CT39" s="57"/>
      <c r="CU39" s="57"/>
      <c r="CV39" s="57"/>
      <c r="CW39" s="57"/>
      <c r="CX39" s="57"/>
      <c r="CY39" s="57"/>
      <c r="CZ39" s="57"/>
      <c r="DA39" s="57"/>
      <c r="DB39" s="57"/>
      <c r="DC39" s="57"/>
      <c r="DD39" s="57"/>
      <c r="DE39" s="57"/>
      <c r="DF39" s="57"/>
      <c r="DG39" s="57"/>
      <c r="DH39" s="57"/>
      <c r="DI39" s="57"/>
      <c r="DJ39" s="57"/>
      <c r="DK39" s="57"/>
      <c r="DL39" s="57"/>
      <c r="DM39" s="57"/>
      <c r="DN39" s="57"/>
      <c r="DO39" s="57"/>
      <c r="DP39" s="57"/>
      <c r="DQ39" s="57"/>
      <c r="DR39" s="57"/>
      <c r="DS39" s="57"/>
      <c r="DT39" s="57"/>
      <c r="DU39" s="57"/>
      <c r="DV39" s="57"/>
      <c r="DW39" s="57"/>
      <c r="DX39" s="57"/>
      <c r="DY39" s="57"/>
      <c r="DZ39" s="57"/>
      <c r="EA39" s="57"/>
      <c r="EB39" s="57"/>
      <c r="EC39" s="57"/>
      <c r="ED39" s="57"/>
      <c r="EE39" s="57"/>
      <c r="EF39" s="57"/>
      <c r="EG39" s="57"/>
      <c r="EH39" s="57"/>
      <c r="EI39" s="57"/>
      <c r="EJ39" s="57"/>
      <c r="EK39" s="57"/>
      <c r="EL39" s="57"/>
      <c r="EM39" s="57"/>
      <c r="EN39" s="57"/>
      <c r="EO39" s="57"/>
      <c r="EP39" s="57"/>
      <c r="EQ39" s="57"/>
      <c r="ER39" s="57"/>
      <c r="ES39" s="57"/>
      <c r="ET39" s="57"/>
      <c r="EU39" s="57"/>
      <c r="EV39" s="57"/>
      <c r="EW39" s="57"/>
      <c r="EX39" s="57"/>
      <c r="EY39" s="57"/>
      <c r="EZ39" s="57"/>
      <c r="FA39" s="57"/>
      <c r="FB39" s="57"/>
      <c r="FC39" s="57"/>
      <c r="FD39" s="57"/>
      <c r="FE39" s="57"/>
      <c r="FF39" s="57"/>
      <c r="FG39" s="57"/>
      <c r="FH39" s="57"/>
      <c r="FI39" s="57"/>
      <c r="FJ39" s="57"/>
      <c r="FK39" s="57"/>
      <c r="FL39" s="57"/>
      <c r="FM39" s="57"/>
      <c r="FN39" s="57"/>
      <c r="FO39" s="57"/>
      <c r="FP39" s="57"/>
      <c r="FQ39" s="57"/>
      <c r="FR39" s="57"/>
      <c r="FS39" s="57"/>
      <c r="FT39" s="57"/>
      <c r="FU39" s="57"/>
      <c r="FV39" s="57"/>
      <c r="FW39" s="57"/>
      <c r="FX39" s="57"/>
      <c r="FY39" s="57"/>
      <c r="FZ39" s="57"/>
      <c r="GA39" s="57"/>
      <c r="GB39" s="57"/>
      <c r="GC39" s="57"/>
      <c r="GD39" s="57"/>
      <c r="GE39" s="57"/>
      <c r="GF39" s="57"/>
      <c r="GG39" s="57"/>
      <c r="GH39" s="57"/>
      <c r="GI39" s="57"/>
      <c r="GJ39" s="57"/>
      <c r="GK39" s="57"/>
      <c r="GL39" s="57"/>
      <c r="GM39" s="57"/>
      <c r="GN39" s="57"/>
      <c r="GO39" s="57"/>
      <c r="GP39" s="57"/>
      <c r="GQ39" s="57"/>
      <c r="GR39" s="57"/>
      <c r="GS39" s="57"/>
      <c r="GT39" s="57"/>
      <c r="GU39" s="57"/>
      <c r="GV39" s="57"/>
      <c r="GW39" s="57"/>
      <c r="GX39" s="57"/>
      <c r="GY39" s="57"/>
      <c r="GZ39" s="57"/>
      <c r="HA39" s="57"/>
      <c r="HB39" s="57"/>
      <c r="HC39" s="57"/>
      <c r="HD39" s="57"/>
      <c r="HE39" s="57"/>
      <c r="HF39" s="57"/>
      <c r="HG39" s="57"/>
      <c r="HH39" s="57"/>
      <c r="HI39" s="57"/>
      <c r="HJ39" s="57"/>
      <c r="HK39" s="57"/>
      <c r="HL39" s="57"/>
      <c r="HM39" s="57"/>
      <c r="HN39" s="57"/>
      <c r="HO39" s="57"/>
      <c r="HP39" s="57"/>
      <c r="HQ39" s="57"/>
      <c r="HR39" s="57"/>
      <c r="HS39" s="57"/>
      <c r="HT39" s="57"/>
      <c r="HU39" s="57"/>
      <c r="HV39" s="57"/>
      <c r="HW39" s="57"/>
      <c r="HX39" s="57"/>
      <c r="HY39" s="57"/>
      <c r="HZ39" s="57"/>
      <c r="IA39" s="57"/>
      <c r="IB39" s="57"/>
      <c r="IC39" s="57"/>
      <c r="ID39" s="57"/>
      <c r="IE39" s="57"/>
      <c r="IF39" s="57"/>
      <c r="IG39" s="57"/>
      <c r="IH39" s="57"/>
      <c r="II39" s="57"/>
      <c r="IJ39" s="57"/>
      <c r="IK39" s="57"/>
      <c r="IL39" s="57"/>
      <c r="IM39" s="57"/>
      <c r="IN39" s="57"/>
      <c r="IO39" s="57"/>
      <c r="IP39" s="57"/>
      <c r="IQ39" s="57"/>
      <c r="IR39" s="57"/>
      <c r="IS39" s="57"/>
      <c r="IT39" s="57"/>
      <c r="IU39" s="57"/>
      <c r="IV39" s="57"/>
    </row>
    <row r="40" spans="1:256" s="58" customFormat="1" ht="12" customHeight="1" x14ac:dyDescent="0.2">
      <c r="A40" s="76" t="s">
        <v>92</v>
      </c>
      <c r="B40" s="82">
        <v>0</v>
      </c>
      <c r="C40" s="83">
        <v>0</v>
      </c>
      <c r="D40" s="82">
        <v>0</v>
      </c>
      <c r="E40" s="83">
        <v>0</v>
      </c>
      <c r="F40" s="82">
        <v>0</v>
      </c>
      <c r="G40" s="83">
        <v>0</v>
      </c>
      <c r="H40" s="82"/>
      <c r="I40" s="83"/>
      <c r="J40" s="82"/>
      <c r="K40" s="83"/>
      <c r="L40" s="82"/>
      <c r="M40" s="83"/>
      <c r="N40" s="82"/>
      <c r="O40" s="83"/>
      <c r="P40" s="82"/>
      <c r="Q40" s="83"/>
      <c r="R40" s="82">
        <v>0</v>
      </c>
      <c r="S40" s="83">
        <v>0</v>
      </c>
      <c r="T40" s="82">
        <v>0</v>
      </c>
      <c r="U40" s="83">
        <v>0</v>
      </c>
      <c r="V40" s="82">
        <v>0</v>
      </c>
      <c r="W40" s="83">
        <v>0</v>
      </c>
      <c r="X40" s="82"/>
      <c r="Y40" s="83"/>
      <c r="Z40" s="82"/>
      <c r="AA40" s="83"/>
      <c r="AB40" s="82"/>
      <c r="AC40" s="83"/>
      <c r="AD40" s="82"/>
      <c r="AE40" s="83"/>
      <c r="AF40" s="82"/>
      <c r="AG40" s="83"/>
      <c r="AH40" s="82"/>
      <c r="AI40" s="83"/>
      <c r="AJ40" s="82"/>
      <c r="AK40" s="83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7"/>
      <c r="BM40" s="57"/>
      <c r="BN40" s="57"/>
      <c r="BO40" s="57"/>
      <c r="BP40" s="57"/>
      <c r="BQ40" s="57"/>
      <c r="BR40" s="57"/>
      <c r="BS40" s="57"/>
      <c r="BT40" s="57"/>
      <c r="BU40" s="57"/>
      <c r="BV40" s="57"/>
      <c r="BW40" s="57"/>
      <c r="BX40" s="57"/>
      <c r="BY40" s="57"/>
      <c r="BZ40" s="57"/>
      <c r="CA40" s="57"/>
      <c r="CB40" s="57"/>
      <c r="CC40" s="57"/>
      <c r="CD40" s="57"/>
      <c r="CE40" s="57"/>
      <c r="CF40" s="57"/>
      <c r="CG40" s="57"/>
      <c r="CH40" s="57"/>
      <c r="CI40" s="57"/>
      <c r="CJ40" s="57"/>
      <c r="CK40" s="57"/>
      <c r="CL40" s="57"/>
      <c r="CM40" s="57"/>
      <c r="CN40" s="57"/>
      <c r="CO40" s="57"/>
      <c r="CP40" s="57"/>
      <c r="CQ40" s="57"/>
      <c r="CR40" s="57"/>
      <c r="CS40" s="57"/>
      <c r="CT40" s="57"/>
      <c r="CU40" s="57"/>
      <c r="CV40" s="57"/>
      <c r="CW40" s="57"/>
      <c r="CX40" s="57"/>
      <c r="CY40" s="57"/>
      <c r="CZ40" s="57"/>
      <c r="DA40" s="57"/>
      <c r="DB40" s="57"/>
      <c r="DC40" s="57"/>
      <c r="DD40" s="57"/>
      <c r="DE40" s="57"/>
      <c r="DF40" s="57"/>
      <c r="DG40" s="57"/>
      <c r="DH40" s="57"/>
      <c r="DI40" s="57"/>
      <c r="DJ40" s="57"/>
      <c r="DK40" s="57"/>
      <c r="DL40" s="57"/>
      <c r="DM40" s="57"/>
      <c r="DN40" s="57"/>
      <c r="DO40" s="57"/>
      <c r="DP40" s="57"/>
      <c r="DQ40" s="57"/>
      <c r="DR40" s="57"/>
      <c r="DS40" s="57"/>
      <c r="DT40" s="57"/>
      <c r="DU40" s="57"/>
      <c r="DV40" s="57"/>
      <c r="DW40" s="57"/>
      <c r="DX40" s="57"/>
      <c r="DY40" s="57"/>
      <c r="DZ40" s="57"/>
      <c r="EA40" s="57"/>
      <c r="EB40" s="57"/>
      <c r="EC40" s="57"/>
      <c r="ED40" s="57"/>
      <c r="EE40" s="57"/>
      <c r="EF40" s="57"/>
      <c r="EG40" s="57"/>
      <c r="EH40" s="57"/>
      <c r="EI40" s="57"/>
      <c r="EJ40" s="57"/>
      <c r="EK40" s="57"/>
      <c r="EL40" s="57"/>
      <c r="EM40" s="57"/>
      <c r="EN40" s="57"/>
      <c r="EO40" s="57"/>
      <c r="EP40" s="57"/>
      <c r="EQ40" s="57"/>
      <c r="ER40" s="57"/>
      <c r="ES40" s="57"/>
      <c r="ET40" s="57"/>
      <c r="EU40" s="57"/>
      <c r="EV40" s="57"/>
      <c r="EW40" s="57"/>
      <c r="EX40" s="57"/>
      <c r="EY40" s="57"/>
      <c r="EZ40" s="57"/>
      <c r="FA40" s="57"/>
      <c r="FB40" s="57"/>
      <c r="FC40" s="57"/>
      <c r="FD40" s="57"/>
      <c r="FE40" s="57"/>
      <c r="FF40" s="57"/>
      <c r="FG40" s="57"/>
      <c r="FH40" s="57"/>
      <c r="FI40" s="57"/>
      <c r="FJ40" s="57"/>
      <c r="FK40" s="57"/>
      <c r="FL40" s="57"/>
      <c r="FM40" s="57"/>
      <c r="FN40" s="57"/>
      <c r="FO40" s="57"/>
      <c r="FP40" s="57"/>
      <c r="FQ40" s="57"/>
      <c r="FR40" s="57"/>
      <c r="FS40" s="57"/>
      <c r="FT40" s="57"/>
      <c r="FU40" s="57"/>
      <c r="FV40" s="57"/>
      <c r="FW40" s="57"/>
      <c r="FX40" s="57"/>
      <c r="FY40" s="57"/>
      <c r="FZ40" s="57"/>
      <c r="GA40" s="57"/>
      <c r="GB40" s="57"/>
      <c r="GC40" s="57"/>
      <c r="GD40" s="57"/>
      <c r="GE40" s="57"/>
      <c r="GF40" s="57"/>
      <c r="GG40" s="57"/>
      <c r="GH40" s="57"/>
      <c r="GI40" s="57"/>
      <c r="GJ40" s="57"/>
      <c r="GK40" s="57"/>
      <c r="GL40" s="57"/>
      <c r="GM40" s="57"/>
      <c r="GN40" s="57"/>
      <c r="GO40" s="57"/>
      <c r="GP40" s="57"/>
      <c r="GQ40" s="57"/>
      <c r="GR40" s="57"/>
      <c r="GS40" s="57"/>
      <c r="GT40" s="57"/>
      <c r="GU40" s="57"/>
      <c r="GV40" s="57"/>
      <c r="GW40" s="57"/>
      <c r="GX40" s="57"/>
      <c r="GY40" s="57"/>
      <c r="GZ40" s="57"/>
      <c r="HA40" s="57"/>
      <c r="HB40" s="57"/>
      <c r="HC40" s="57"/>
      <c r="HD40" s="57"/>
      <c r="HE40" s="57"/>
      <c r="HF40" s="57"/>
      <c r="HG40" s="57"/>
      <c r="HH40" s="57"/>
      <c r="HI40" s="57"/>
      <c r="HJ40" s="57"/>
      <c r="HK40" s="57"/>
      <c r="HL40" s="57"/>
      <c r="HM40" s="57"/>
      <c r="HN40" s="57"/>
      <c r="HO40" s="57"/>
      <c r="HP40" s="57"/>
      <c r="HQ40" s="57"/>
      <c r="HR40" s="57"/>
      <c r="HS40" s="57"/>
      <c r="HT40" s="57"/>
      <c r="HU40" s="57"/>
      <c r="HV40" s="57"/>
      <c r="HW40" s="57"/>
      <c r="HX40" s="57"/>
      <c r="HY40" s="57"/>
      <c r="HZ40" s="57"/>
      <c r="IA40" s="57"/>
      <c r="IB40" s="57"/>
      <c r="IC40" s="57"/>
      <c r="ID40" s="57"/>
      <c r="IE40" s="57"/>
      <c r="IF40" s="57"/>
      <c r="IG40" s="57"/>
      <c r="IH40" s="57"/>
      <c r="II40" s="57"/>
      <c r="IJ40" s="57"/>
      <c r="IK40" s="57"/>
      <c r="IL40" s="57"/>
      <c r="IM40" s="57"/>
      <c r="IN40" s="57"/>
      <c r="IO40" s="57"/>
      <c r="IP40" s="57"/>
      <c r="IQ40" s="57"/>
      <c r="IR40" s="57"/>
      <c r="IS40" s="57"/>
      <c r="IT40" s="57"/>
      <c r="IU40" s="57"/>
      <c r="IV40" s="57"/>
    </row>
    <row r="41" spans="1:256" s="88" customFormat="1" x14ac:dyDescent="0.2">
      <c r="A41" s="84" t="s">
        <v>10</v>
      </c>
      <c r="B41" s="85">
        <v>0.42</v>
      </c>
      <c r="C41" s="86">
        <v>0.12</v>
      </c>
      <c r="D41" s="85">
        <v>0.08</v>
      </c>
      <c r="E41" s="86">
        <v>0.04</v>
      </c>
      <c r="F41" s="85">
        <v>0</v>
      </c>
      <c r="G41" s="86">
        <v>1.4E-3</v>
      </c>
      <c r="H41" s="85"/>
      <c r="I41" s="86"/>
      <c r="J41" s="85"/>
      <c r="K41" s="86"/>
      <c r="L41" s="85"/>
      <c r="M41" s="86"/>
      <c r="N41" s="85"/>
      <c r="O41" s="86"/>
      <c r="P41" s="85"/>
      <c r="Q41" s="86"/>
      <c r="R41" s="85">
        <v>0.01</v>
      </c>
      <c r="S41" s="86">
        <v>1.4999999999999999E-2</v>
      </c>
      <c r="T41" s="85">
        <v>7.0000000000000007E-2</v>
      </c>
      <c r="U41" s="86">
        <v>1E-3</v>
      </c>
      <c r="V41" s="85">
        <v>0.03</v>
      </c>
      <c r="W41" s="86">
        <v>6.4799999999999996E-2</v>
      </c>
      <c r="X41" s="85"/>
      <c r="Y41" s="86"/>
      <c r="Z41" s="85"/>
      <c r="AA41" s="86"/>
      <c r="AB41" s="85"/>
      <c r="AC41" s="86"/>
      <c r="AD41" s="85"/>
      <c r="AE41" s="86"/>
      <c r="AF41" s="85"/>
      <c r="AG41" s="86"/>
      <c r="AH41" s="85"/>
      <c r="AI41" s="86"/>
      <c r="AJ41" s="85"/>
      <c r="AK41" s="86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J41" s="87"/>
      <c r="BK41" s="87"/>
      <c r="BL41" s="87"/>
      <c r="BM41" s="87"/>
      <c r="BN41" s="87"/>
      <c r="BO41" s="87"/>
      <c r="BP41" s="87"/>
      <c r="BQ41" s="87"/>
      <c r="BR41" s="87"/>
      <c r="BS41" s="87"/>
      <c r="BT41" s="87"/>
      <c r="BU41" s="87"/>
      <c r="BV41" s="87"/>
      <c r="BW41" s="87"/>
      <c r="BX41" s="87"/>
      <c r="BY41" s="87"/>
      <c r="BZ41" s="87"/>
      <c r="CA41" s="87"/>
      <c r="CB41" s="87"/>
      <c r="CC41" s="87"/>
      <c r="CD41" s="87"/>
      <c r="CE41" s="87"/>
      <c r="CF41" s="87"/>
      <c r="CG41" s="87"/>
      <c r="CH41" s="87"/>
      <c r="CI41" s="87"/>
      <c r="CJ41" s="87"/>
      <c r="CK41" s="87"/>
      <c r="CL41" s="87"/>
      <c r="CM41" s="87"/>
      <c r="CN41" s="87"/>
      <c r="CO41" s="87"/>
      <c r="CP41" s="87"/>
      <c r="CQ41" s="87"/>
      <c r="CR41" s="87"/>
      <c r="CS41" s="87"/>
      <c r="CT41" s="87"/>
      <c r="CU41" s="87"/>
      <c r="CV41" s="87"/>
      <c r="CW41" s="87"/>
      <c r="CX41" s="87"/>
      <c r="CY41" s="87"/>
      <c r="CZ41" s="87"/>
      <c r="DA41" s="87"/>
      <c r="DB41" s="87"/>
      <c r="DC41" s="87"/>
      <c r="DD41" s="87"/>
      <c r="DE41" s="87"/>
      <c r="DF41" s="87"/>
      <c r="DG41" s="87"/>
      <c r="DH41" s="87"/>
      <c r="DI41" s="87"/>
      <c r="DJ41" s="87"/>
      <c r="DK41" s="87"/>
      <c r="DL41" s="87"/>
      <c r="DM41" s="87"/>
      <c r="DN41" s="87"/>
      <c r="DO41" s="87"/>
      <c r="DP41" s="87"/>
      <c r="DQ41" s="87"/>
      <c r="DR41" s="87"/>
      <c r="DS41" s="87"/>
      <c r="DT41" s="87"/>
      <c r="DU41" s="87"/>
      <c r="DV41" s="87"/>
      <c r="DW41" s="87"/>
      <c r="DX41" s="87"/>
      <c r="DY41" s="87"/>
      <c r="DZ41" s="87"/>
      <c r="EA41" s="87"/>
      <c r="EB41" s="87"/>
      <c r="EC41" s="87"/>
      <c r="ED41" s="87"/>
      <c r="EE41" s="87"/>
      <c r="EF41" s="87"/>
      <c r="EG41" s="87"/>
      <c r="EH41" s="87"/>
      <c r="EI41" s="87"/>
      <c r="EJ41" s="87"/>
      <c r="EK41" s="87"/>
      <c r="EL41" s="87"/>
      <c r="EM41" s="87"/>
      <c r="EN41" s="87"/>
      <c r="EO41" s="87"/>
      <c r="EP41" s="87"/>
      <c r="EQ41" s="87"/>
      <c r="ER41" s="87"/>
      <c r="ES41" s="87"/>
      <c r="ET41" s="87"/>
      <c r="EU41" s="87"/>
      <c r="EV41" s="87"/>
      <c r="EW41" s="87"/>
      <c r="EX41" s="87"/>
      <c r="EY41" s="87"/>
      <c r="EZ41" s="87"/>
      <c r="FA41" s="87"/>
      <c r="FB41" s="87"/>
      <c r="FC41" s="87"/>
      <c r="FD41" s="87"/>
      <c r="FE41" s="87"/>
      <c r="FF41" s="87"/>
      <c r="FG41" s="87"/>
      <c r="FH41" s="87"/>
      <c r="FI41" s="87"/>
      <c r="FJ41" s="87"/>
      <c r="FK41" s="87"/>
      <c r="FL41" s="87"/>
      <c r="FM41" s="87"/>
      <c r="FN41" s="87"/>
      <c r="FO41" s="87"/>
      <c r="FP41" s="87"/>
      <c r="FQ41" s="87"/>
      <c r="FR41" s="87"/>
      <c r="FS41" s="87"/>
      <c r="FT41" s="87"/>
      <c r="FU41" s="87"/>
      <c r="FV41" s="87"/>
      <c r="FW41" s="87"/>
      <c r="FX41" s="87"/>
      <c r="FY41" s="87"/>
      <c r="FZ41" s="87"/>
      <c r="GA41" s="87"/>
      <c r="GB41" s="87"/>
      <c r="GC41" s="87"/>
      <c r="GD41" s="87"/>
      <c r="GE41" s="87"/>
      <c r="GF41" s="87"/>
      <c r="GG41" s="87"/>
      <c r="GH41" s="87"/>
      <c r="GI41" s="87"/>
      <c r="GJ41" s="87"/>
      <c r="GK41" s="87"/>
      <c r="GL41" s="87"/>
      <c r="GM41" s="87"/>
      <c r="GN41" s="87"/>
      <c r="GO41" s="87"/>
      <c r="GP41" s="87"/>
      <c r="GQ41" s="87"/>
      <c r="GR41" s="87"/>
      <c r="GS41" s="87"/>
      <c r="GT41" s="87"/>
      <c r="GU41" s="87"/>
      <c r="GV41" s="87"/>
      <c r="GW41" s="87"/>
      <c r="GX41" s="87"/>
      <c r="GY41" s="87"/>
      <c r="GZ41" s="87"/>
      <c r="HA41" s="87"/>
      <c r="HB41" s="87"/>
      <c r="HC41" s="87"/>
      <c r="HD41" s="87"/>
      <c r="HE41" s="87"/>
      <c r="HF41" s="87"/>
      <c r="HG41" s="87"/>
      <c r="HH41" s="87"/>
      <c r="HI41" s="87"/>
      <c r="HJ41" s="87"/>
      <c r="HK41" s="87"/>
      <c r="HL41" s="87"/>
      <c r="HM41" s="87"/>
      <c r="HN41" s="87"/>
      <c r="HO41" s="87"/>
      <c r="HP41" s="87"/>
      <c r="HQ41" s="87"/>
      <c r="HR41" s="87"/>
      <c r="HS41" s="87"/>
      <c r="HT41" s="87"/>
      <c r="HU41" s="87"/>
      <c r="HV41" s="87"/>
      <c r="HW41" s="87"/>
      <c r="HX41" s="87"/>
      <c r="HY41" s="87"/>
      <c r="HZ41" s="87"/>
      <c r="IA41" s="87"/>
      <c r="IB41" s="87"/>
      <c r="IC41" s="87"/>
      <c r="ID41" s="87"/>
      <c r="IE41" s="87"/>
      <c r="IF41" s="87"/>
      <c r="IG41" s="87"/>
      <c r="IH41" s="87"/>
      <c r="II41" s="87"/>
      <c r="IJ41" s="87"/>
      <c r="IK41" s="87"/>
      <c r="IL41" s="87"/>
      <c r="IM41" s="87"/>
      <c r="IN41" s="87"/>
      <c r="IO41" s="87"/>
      <c r="IP41" s="87"/>
      <c r="IQ41" s="87"/>
      <c r="IR41" s="87"/>
      <c r="IS41" s="87"/>
      <c r="IT41" s="87"/>
      <c r="IU41" s="87"/>
      <c r="IV41" s="87"/>
    </row>
    <row r="42" spans="1:256" s="58" customFormat="1" ht="7.5" customHeight="1" x14ac:dyDescent="0.2">
      <c r="A42" s="77"/>
      <c r="B42" s="78"/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57"/>
      <c r="BG42" s="57"/>
      <c r="BH42" s="57"/>
      <c r="BI42" s="57"/>
      <c r="BJ42" s="57"/>
      <c r="BK42" s="57"/>
      <c r="BL42" s="57"/>
      <c r="BM42" s="57"/>
      <c r="BN42" s="57"/>
      <c r="BO42" s="57"/>
      <c r="BP42" s="57"/>
      <c r="BQ42" s="57"/>
      <c r="BR42" s="57"/>
      <c r="BS42" s="57"/>
      <c r="BT42" s="57"/>
      <c r="BU42" s="57"/>
      <c r="BV42" s="57"/>
      <c r="BW42" s="57"/>
      <c r="BX42" s="57"/>
      <c r="BY42" s="57"/>
      <c r="BZ42" s="57"/>
      <c r="CA42" s="57"/>
      <c r="CB42" s="57"/>
      <c r="CC42" s="57"/>
      <c r="CD42" s="57"/>
      <c r="CE42" s="57"/>
      <c r="CF42" s="57"/>
      <c r="CG42" s="57"/>
      <c r="CH42" s="57"/>
      <c r="CI42" s="57"/>
      <c r="CJ42" s="57"/>
      <c r="CK42" s="57"/>
      <c r="CL42" s="57"/>
      <c r="CM42" s="57"/>
      <c r="CN42" s="57"/>
      <c r="CO42" s="57"/>
      <c r="CP42" s="57"/>
      <c r="CQ42" s="57"/>
      <c r="CR42" s="57"/>
      <c r="CS42" s="57"/>
      <c r="CT42" s="57"/>
      <c r="CU42" s="57"/>
      <c r="CV42" s="57"/>
      <c r="CW42" s="57"/>
      <c r="CX42" s="57"/>
      <c r="CY42" s="57"/>
      <c r="CZ42" s="57"/>
      <c r="DA42" s="57"/>
      <c r="DB42" s="57"/>
      <c r="DC42" s="57"/>
      <c r="DD42" s="57"/>
      <c r="DE42" s="57"/>
      <c r="DF42" s="57"/>
      <c r="DG42" s="57"/>
      <c r="DH42" s="57"/>
      <c r="DI42" s="57"/>
      <c r="DJ42" s="57"/>
      <c r="DK42" s="57"/>
      <c r="DL42" s="57"/>
      <c r="DM42" s="57"/>
      <c r="DN42" s="57"/>
      <c r="DO42" s="57"/>
      <c r="DP42" s="57"/>
      <c r="DQ42" s="57"/>
      <c r="DR42" s="57"/>
      <c r="DS42" s="57"/>
      <c r="DT42" s="57"/>
      <c r="DU42" s="57"/>
      <c r="DV42" s="57"/>
      <c r="DW42" s="57"/>
      <c r="DX42" s="57"/>
      <c r="DY42" s="57"/>
      <c r="DZ42" s="57"/>
      <c r="EA42" s="57"/>
      <c r="EB42" s="57"/>
      <c r="EC42" s="57"/>
      <c r="ED42" s="57"/>
      <c r="EE42" s="57"/>
      <c r="EF42" s="57"/>
      <c r="EG42" s="57"/>
      <c r="EH42" s="57"/>
      <c r="EI42" s="57"/>
      <c r="EJ42" s="57"/>
      <c r="EK42" s="57"/>
      <c r="EL42" s="57"/>
      <c r="EM42" s="57"/>
      <c r="EN42" s="57"/>
      <c r="EO42" s="57"/>
      <c r="EP42" s="57"/>
      <c r="EQ42" s="57"/>
      <c r="ER42" s="57"/>
      <c r="ES42" s="57"/>
      <c r="ET42" s="57"/>
      <c r="EU42" s="57"/>
      <c r="EV42" s="57"/>
      <c r="EW42" s="57"/>
      <c r="EX42" s="57"/>
      <c r="EY42" s="57"/>
      <c r="EZ42" s="57"/>
      <c r="FA42" s="57"/>
      <c r="FB42" s="57"/>
      <c r="FC42" s="57"/>
      <c r="FD42" s="57"/>
      <c r="FE42" s="57"/>
      <c r="FF42" s="57"/>
      <c r="FG42" s="57"/>
      <c r="FH42" s="57"/>
      <c r="FI42" s="57"/>
      <c r="FJ42" s="57"/>
      <c r="FK42" s="57"/>
      <c r="FL42" s="57"/>
      <c r="FM42" s="57"/>
      <c r="FN42" s="57"/>
      <c r="FO42" s="57"/>
      <c r="FP42" s="57"/>
      <c r="FQ42" s="57"/>
      <c r="FR42" s="57"/>
      <c r="FS42" s="57"/>
      <c r="FT42" s="57"/>
      <c r="FU42" s="57"/>
      <c r="FV42" s="57"/>
      <c r="FW42" s="57"/>
      <c r="FX42" s="57"/>
      <c r="FY42" s="57"/>
      <c r="FZ42" s="57"/>
      <c r="GA42" s="57"/>
      <c r="GB42" s="57"/>
      <c r="GC42" s="57"/>
      <c r="GD42" s="57"/>
      <c r="GE42" s="57"/>
      <c r="GF42" s="57"/>
      <c r="GG42" s="57"/>
      <c r="GH42" s="57"/>
      <c r="GI42" s="57"/>
      <c r="GJ42" s="57"/>
      <c r="GK42" s="57"/>
      <c r="GL42" s="57"/>
      <c r="GM42" s="57"/>
      <c r="GN42" s="57"/>
      <c r="GO42" s="57"/>
      <c r="GP42" s="57"/>
      <c r="GQ42" s="57"/>
      <c r="GR42" s="57"/>
      <c r="GS42" s="57"/>
      <c r="GT42" s="57"/>
      <c r="GU42" s="57"/>
      <c r="GV42" s="57"/>
      <c r="GW42" s="57"/>
      <c r="GX42" s="57"/>
      <c r="GY42" s="57"/>
      <c r="GZ42" s="57"/>
      <c r="HA42" s="57"/>
      <c r="HB42" s="57"/>
      <c r="HC42" s="57"/>
      <c r="HD42" s="57"/>
      <c r="HE42" s="57"/>
      <c r="HF42" s="57"/>
      <c r="HG42" s="57"/>
      <c r="HH42" s="57"/>
      <c r="HI42" s="57"/>
      <c r="HJ42" s="57"/>
      <c r="HK42" s="57"/>
      <c r="HL42" s="57"/>
      <c r="HM42" s="57"/>
      <c r="HN42" s="57"/>
      <c r="HO42" s="57"/>
      <c r="HP42" s="57"/>
      <c r="HQ42" s="57"/>
      <c r="HR42" s="57"/>
      <c r="HS42" s="57"/>
      <c r="HT42" s="57"/>
      <c r="HU42" s="57"/>
      <c r="HV42" s="57"/>
      <c r="HW42" s="57"/>
      <c r="HX42" s="57"/>
      <c r="HY42" s="57"/>
      <c r="HZ42" s="57"/>
      <c r="IA42" s="57"/>
      <c r="IB42" s="57"/>
      <c r="IC42" s="57"/>
      <c r="ID42" s="57"/>
      <c r="IE42" s="57"/>
      <c r="IF42" s="57"/>
      <c r="IG42" s="57"/>
      <c r="IH42" s="57"/>
      <c r="II42" s="57"/>
      <c r="IJ42" s="57"/>
      <c r="IK42" s="57"/>
      <c r="IL42" s="57"/>
      <c r="IM42" s="57"/>
      <c r="IN42" s="57"/>
      <c r="IO42" s="57"/>
      <c r="IP42" s="57"/>
      <c r="IQ42" s="57"/>
      <c r="IR42" s="57"/>
      <c r="IS42" s="57"/>
      <c r="IT42" s="57"/>
      <c r="IU42" s="57"/>
      <c r="IV42" s="57"/>
    </row>
    <row r="43" spans="1:256" s="58" customFormat="1" x14ac:dyDescent="0.2">
      <c r="A43" s="71" t="s">
        <v>162</v>
      </c>
      <c r="B43" s="80" t="str">
        <f>B$4</f>
        <v>26-31-jul-24</v>
      </c>
      <c r="C43" s="75"/>
      <c r="D43" s="80">
        <f>D$4</f>
        <v>45505</v>
      </c>
      <c r="E43" s="75"/>
      <c r="F43" s="80" t="e">
        <f ca="1">F$4</f>
        <v>#NAME?</v>
      </c>
      <c r="G43" s="75"/>
      <c r="H43" s="80" t="str">
        <f>H$4</f>
        <v>Meta Parcial</v>
      </c>
      <c r="I43" s="75"/>
      <c r="J43" s="80" t="str">
        <f>J$4</f>
        <v>01-25-Out-24</v>
      </c>
      <c r="K43" s="75"/>
      <c r="L43" s="80" t="str">
        <f>L$4</f>
        <v>Meta Parcial</v>
      </c>
      <c r="M43" s="75"/>
      <c r="N43" s="80" t="str">
        <f>N$4</f>
        <v>26-31-Out-24</v>
      </c>
      <c r="O43" s="75"/>
      <c r="P43" s="80" t="str">
        <f>P$4</f>
        <v>Meta Mensal</v>
      </c>
      <c r="Q43" s="75"/>
      <c r="R43" s="80">
        <f>R$4</f>
        <v>45566</v>
      </c>
      <c r="S43" s="75"/>
      <c r="T43" s="80" t="e">
        <f ca="1">T$4</f>
        <v>#NAME?</v>
      </c>
      <c r="U43" s="75"/>
      <c r="V43" s="80" t="e">
        <f ca="1">V$4</f>
        <v>#NAME?</v>
      </c>
      <c r="W43" s="75"/>
      <c r="X43" s="80" t="e">
        <f ca="1">X$4</f>
        <v>#NAME?</v>
      </c>
      <c r="Y43" s="75"/>
      <c r="Z43" s="80" t="e">
        <f ca="1">Z$4</f>
        <v>#NAME?</v>
      </c>
      <c r="AA43" s="75"/>
      <c r="AB43" s="80" t="e">
        <f ca="1">AB$4</f>
        <v>#NAME?</v>
      </c>
      <c r="AC43" s="75"/>
      <c r="AD43" s="80" t="e">
        <f ca="1">AD$4</f>
        <v>#NAME?</v>
      </c>
      <c r="AE43" s="75"/>
      <c r="AF43" s="80" t="e">
        <f ca="1">AF$4</f>
        <v>#NAME?</v>
      </c>
      <c r="AG43" s="75"/>
      <c r="AH43" s="80" t="e">
        <f ca="1">AH$4</f>
        <v>#NAME?</v>
      </c>
      <c r="AI43" s="75"/>
      <c r="AJ43" s="80" t="e">
        <f ca="1">AJ$4</f>
        <v>#NAME?</v>
      </c>
      <c r="AK43" s="75"/>
      <c r="AL43" s="53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7"/>
      <c r="BR43" s="57"/>
      <c r="BS43" s="57"/>
      <c r="BT43" s="57"/>
      <c r="BU43" s="57"/>
      <c r="BV43" s="57"/>
      <c r="BW43" s="57"/>
      <c r="BX43" s="57"/>
      <c r="BY43" s="57"/>
      <c r="BZ43" s="57"/>
      <c r="CA43" s="57"/>
      <c r="CB43" s="57"/>
      <c r="CC43" s="57"/>
      <c r="CD43" s="57"/>
      <c r="CE43" s="57"/>
      <c r="CF43" s="57"/>
      <c r="CG43" s="57"/>
      <c r="CH43" s="57"/>
      <c r="CI43" s="57"/>
      <c r="CJ43" s="57"/>
      <c r="CK43" s="57"/>
      <c r="CL43" s="57"/>
      <c r="CM43" s="57"/>
      <c r="CN43" s="57"/>
      <c r="CO43" s="57"/>
      <c r="CP43" s="57"/>
      <c r="CQ43" s="57"/>
      <c r="CR43" s="57"/>
      <c r="CS43" s="57"/>
      <c r="CT43" s="57"/>
      <c r="CU43" s="57"/>
      <c r="CV43" s="57"/>
      <c r="CW43" s="57"/>
      <c r="CX43" s="57"/>
      <c r="CY43" s="57"/>
      <c r="CZ43" s="57"/>
      <c r="DA43" s="57"/>
      <c r="DB43" s="57"/>
      <c r="DC43" s="57"/>
      <c r="DD43" s="57"/>
      <c r="DE43" s="57"/>
      <c r="DF43" s="57"/>
      <c r="DG43" s="57"/>
      <c r="DH43" s="57"/>
      <c r="DI43" s="57"/>
      <c r="DJ43" s="57"/>
      <c r="DK43" s="57"/>
      <c r="DL43" s="57"/>
      <c r="DM43" s="57"/>
      <c r="DN43" s="57"/>
      <c r="DO43" s="57"/>
      <c r="DP43" s="57"/>
      <c r="DQ43" s="57"/>
      <c r="DR43" s="57"/>
      <c r="DS43" s="57"/>
      <c r="DT43" s="57"/>
      <c r="DU43" s="57"/>
      <c r="DV43" s="57"/>
      <c r="DW43" s="57"/>
      <c r="DX43" s="57"/>
      <c r="DY43" s="57"/>
      <c r="DZ43" s="57"/>
      <c r="EA43" s="57"/>
      <c r="EB43" s="57"/>
      <c r="EC43" s="57"/>
      <c r="ED43" s="57"/>
      <c r="EE43" s="57"/>
      <c r="EF43" s="57"/>
      <c r="EG43" s="57"/>
      <c r="EH43" s="57"/>
      <c r="EI43" s="57"/>
      <c r="EJ43" s="57"/>
      <c r="EK43" s="57"/>
      <c r="EL43" s="57"/>
      <c r="EM43" s="57"/>
      <c r="EN43" s="57"/>
      <c r="EO43" s="57"/>
      <c r="EP43" s="57"/>
      <c r="EQ43" s="57"/>
      <c r="ER43" s="57"/>
      <c r="ES43" s="57"/>
      <c r="ET43" s="57"/>
      <c r="EU43" s="57"/>
      <c r="EV43" s="57"/>
      <c r="EW43" s="57"/>
      <c r="EX43" s="57"/>
      <c r="EY43" s="57"/>
      <c r="EZ43" s="57"/>
      <c r="FA43" s="57"/>
      <c r="FB43" s="57"/>
      <c r="FC43" s="57"/>
      <c r="FD43" s="57"/>
      <c r="FE43" s="57"/>
      <c r="FF43" s="57"/>
      <c r="FG43" s="57"/>
      <c r="FH43" s="57"/>
      <c r="FI43" s="57"/>
      <c r="FJ43" s="57"/>
      <c r="FK43" s="57"/>
      <c r="FL43" s="57"/>
      <c r="FM43" s="57"/>
      <c r="FN43" s="57"/>
      <c r="FO43" s="57"/>
      <c r="FP43" s="57"/>
      <c r="FQ43" s="57"/>
      <c r="FR43" s="57"/>
      <c r="FS43" s="57"/>
      <c r="FT43" s="57"/>
      <c r="FU43" s="57"/>
      <c r="FV43" s="57"/>
      <c r="FW43" s="57"/>
      <c r="FX43" s="57"/>
      <c r="FY43" s="57"/>
      <c r="FZ43" s="57"/>
      <c r="GA43" s="57"/>
      <c r="GB43" s="57"/>
      <c r="GC43" s="57"/>
      <c r="GD43" s="57"/>
      <c r="GE43" s="57"/>
      <c r="GF43" s="57"/>
      <c r="GG43" s="57"/>
      <c r="GH43" s="57"/>
      <c r="GI43" s="57"/>
      <c r="GJ43" s="57"/>
      <c r="GK43" s="57"/>
      <c r="GL43" s="57"/>
      <c r="GM43" s="57"/>
      <c r="GN43" s="57"/>
      <c r="GO43" s="57"/>
      <c r="GP43" s="57"/>
      <c r="GQ43" s="57"/>
      <c r="GR43" s="57"/>
      <c r="GS43" s="57"/>
      <c r="GT43" s="57"/>
      <c r="GU43" s="57"/>
      <c r="GV43" s="57"/>
      <c r="GW43" s="57"/>
      <c r="GX43" s="57"/>
      <c r="GY43" s="57"/>
      <c r="GZ43" s="57"/>
      <c r="HA43" s="57"/>
      <c r="HB43" s="57"/>
      <c r="HC43" s="57"/>
      <c r="HD43" s="57"/>
      <c r="HE43" s="57"/>
      <c r="HF43" s="57"/>
      <c r="HG43" s="57"/>
      <c r="HH43" s="57"/>
      <c r="HI43" s="57"/>
      <c r="HJ43" s="57"/>
      <c r="HK43" s="57"/>
      <c r="HL43" s="57"/>
      <c r="HM43" s="57"/>
      <c r="HN43" s="57"/>
      <c r="HO43" s="57"/>
      <c r="HP43" s="57"/>
      <c r="HQ43" s="57"/>
      <c r="HR43" s="57"/>
      <c r="HS43" s="57"/>
      <c r="HT43" s="57"/>
      <c r="HU43" s="57"/>
      <c r="HV43" s="57"/>
      <c r="HW43" s="57"/>
      <c r="HX43" s="57"/>
      <c r="HY43" s="57"/>
      <c r="HZ43" s="57"/>
      <c r="IA43" s="57"/>
      <c r="IB43" s="57"/>
      <c r="IC43" s="57"/>
      <c r="ID43" s="57"/>
      <c r="IE43" s="57"/>
      <c r="IF43" s="57"/>
      <c r="IG43" s="57"/>
      <c r="IH43" s="57"/>
      <c r="II43" s="57"/>
      <c r="IJ43" s="57"/>
      <c r="IK43" s="57"/>
      <c r="IL43" s="57"/>
      <c r="IM43" s="57"/>
      <c r="IN43" s="57"/>
      <c r="IO43" s="57"/>
      <c r="IP43" s="57"/>
      <c r="IQ43" s="57"/>
      <c r="IR43" s="57"/>
      <c r="IS43" s="57"/>
      <c r="IT43" s="57"/>
      <c r="IU43" s="57"/>
      <c r="IV43" s="57"/>
    </row>
    <row r="44" spans="1:256" s="58" customFormat="1" x14ac:dyDescent="0.2">
      <c r="A44" s="81" t="s">
        <v>163</v>
      </c>
      <c r="B44" s="80" t="s">
        <v>164</v>
      </c>
      <c r="C44" s="75" t="s">
        <v>165</v>
      </c>
      <c r="D44" s="80" t="s">
        <v>164</v>
      </c>
      <c r="E44" s="75" t="s">
        <v>165</v>
      </c>
      <c r="F44" s="80" t="s">
        <v>164</v>
      </c>
      <c r="G44" s="75" t="s">
        <v>165</v>
      </c>
      <c r="H44" s="80" t="s">
        <v>164</v>
      </c>
      <c r="I44" s="75" t="s">
        <v>165</v>
      </c>
      <c r="J44" s="80" t="s">
        <v>164</v>
      </c>
      <c r="K44" s="75" t="s">
        <v>165</v>
      </c>
      <c r="L44" s="80" t="s">
        <v>164</v>
      </c>
      <c r="M44" s="75" t="s">
        <v>165</v>
      </c>
      <c r="N44" s="80" t="s">
        <v>164</v>
      </c>
      <c r="O44" s="75" t="s">
        <v>165</v>
      </c>
      <c r="P44" s="80" t="s">
        <v>164</v>
      </c>
      <c r="Q44" s="75" t="s">
        <v>165</v>
      </c>
      <c r="R44" s="80" t="s">
        <v>164</v>
      </c>
      <c r="S44" s="75" t="s">
        <v>165</v>
      </c>
      <c r="T44" s="80" t="s">
        <v>164</v>
      </c>
      <c r="U44" s="75" t="s">
        <v>165</v>
      </c>
      <c r="V44" s="80" t="s">
        <v>164</v>
      </c>
      <c r="W44" s="75" t="s">
        <v>165</v>
      </c>
      <c r="X44" s="80" t="s">
        <v>164</v>
      </c>
      <c r="Y44" s="75" t="s">
        <v>165</v>
      </c>
      <c r="Z44" s="80" t="s">
        <v>164</v>
      </c>
      <c r="AA44" s="75" t="s">
        <v>165</v>
      </c>
      <c r="AB44" s="80" t="s">
        <v>164</v>
      </c>
      <c r="AC44" s="75" t="s">
        <v>165</v>
      </c>
      <c r="AD44" s="80" t="s">
        <v>164</v>
      </c>
      <c r="AE44" s="75" t="s">
        <v>165</v>
      </c>
      <c r="AF44" s="80" t="s">
        <v>164</v>
      </c>
      <c r="AG44" s="75" t="s">
        <v>165</v>
      </c>
      <c r="AH44" s="80" t="s">
        <v>164</v>
      </c>
      <c r="AI44" s="75" t="s">
        <v>165</v>
      </c>
      <c r="AJ44" s="80" t="s">
        <v>164</v>
      </c>
      <c r="AK44" s="75" t="s">
        <v>165</v>
      </c>
      <c r="AL44" s="53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57"/>
      <c r="BZ44" s="57"/>
      <c r="CA44" s="57"/>
      <c r="CB44" s="57"/>
      <c r="CC44" s="57"/>
      <c r="CD44" s="57"/>
      <c r="CE44" s="57"/>
      <c r="CF44" s="57"/>
      <c r="CG44" s="57"/>
      <c r="CH44" s="57"/>
      <c r="CI44" s="57"/>
      <c r="CJ44" s="57"/>
      <c r="CK44" s="57"/>
      <c r="CL44" s="57"/>
      <c r="CM44" s="57"/>
      <c r="CN44" s="57"/>
      <c r="CO44" s="57"/>
      <c r="CP44" s="57"/>
      <c r="CQ44" s="57"/>
      <c r="CR44" s="57"/>
      <c r="CS44" s="57"/>
      <c r="CT44" s="57"/>
      <c r="CU44" s="57"/>
      <c r="CV44" s="57"/>
      <c r="CW44" s="57"/>
      <c r="CX44" s="57"/>
      <c r="CY44" s="57"/>
      <c r="CZ44" s="57"/>
      <c r="DA44" s="57"/>
      <c r="DB44" s="57"/>
      <c r="DC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P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C44" s="57"/>
      <c r="ED44" s="57"/>
      <c r="EE44" s="57"/>
      <c r="EF44" s="57"/>
      <c r="EG44" s="57"/>
      <c r="EH44" s="57"/>
      <c r="EI44" s="57"/>
      <c r="EJ44" s="57"/>
      <c r="EK44" s="57"/>
      <c r="EL44" s="57"/>
      <c r="EM44" s="57"/>
      <c r="EN44" s="57"/>
      <c r="EO44" s="57"/>
      <c r="EP44" s="57"/>
      <c r="EQ44" s="57"/>
      <c r="ER44" s="57"/>
      <c r="ES44" s="57"/>
      <c r="ET44" s="57"/>
      <c r="EU44" s="57"/>
      <c r="EV44" s="57"/>
      <c r="EW44" s="57"/>
      <c r="EX44" s="57"/>
      <c r="EY44" s="57"/>
      <c r="EZ44" s="57"/>
      <c r="FA44" s="57"/>
      <c r="FB44" s="57"/>
      <c r="FC44" s="57"/>
      <c r="FD44" s="57"/>
      <c r="FE44" s="57"/>
      <c r="FF44" s="57"/>
      <c r="FG44" s="57"/>
      <c r="FH44" s="57"/>
      <c r="FI44" s="57"/>
      <c r="FJ44" s="57"/>
      <c r="FK44" s="57"/>
      <c r="FL44" s="57"/>
      <c r="FM44" s="57"/>
      <c r="FN44" s="57"/>
      <c r="FO44" s="57"/>
      <c r="FP44" s="57"/>
      <c r="FQ44" s="57"/>
      <c r="FR44" s="57"/>
      <c r="FS44" s="57"/>
      <c r="FT44" s="57"/>
      <c r="FU44" s="57"/>
      <c r="FV44" s="57"/>
      <c r="FW44" s="57"/>
      <c r="FX44" s="57"/>
      <c r="FY44" s="57"/>
      <c r="FZ44" s="57"/>
      <c r="GA44" s="57"/>
      <c r="GB44" s="57"/>
      <c r="GC44" s="57"/>
      <c r="GD44" s="57"/>
      <c r="GE44" s="57"/>
      <c r="GF44" s="57"/>
      <c r="GG44" s="57"/>
      <c r="GH44" s="57"/>
      <c r="GI44" s="57"/>
      <c r="GJ44" s="57"/>
      <c r="GK44" s="57"/>
      <c r="GL44" s="57"/>
      <c r="GM44" s="57"/>
      <c r="GN44" s="57"/>
      <c r="GO44" s="57"/>
      <c r="GP44" s="57"/>
      <c r="GQ44" s="57"/>
      <c r="GR44" s="57"/>
      <c r="GS44" s="57"/>
      <c r="GT44" s="57"/>
      <c r="GU44" s="57"/>
      <c r="GV44" s="57"/>
      <c r="GW44" s="57"/>
      <c r="GX44" s="57"/>
      <c r="GY44" s="57"/>
      <c r="GZ44" s="57"/>
      <c r="HA44" s="57"/>
      <c r="HB44" s="57"/>
      <c r="HC44" s="57"/>
      <c r="HD44" s="57"/>
      <c r="HE44" s="57"/>
      <c r="HF44" s="57"/>
      <c r="HG44" s="57"/>
      <c r="HH44" s="57"/>
      <c r="HI44" s="57"/>
      <c r="HJ44" s="57"/>
      <c r="HK44" s="57"/>
      <c r="HL44" s="57"/>
      <c r="HM44" s="57"/>
      <c r="HN44" s="57"/>
      <c r="HO44" s="57"/>
      <c r="HP44" s="57"/>
      <c r="HQ44" s="57"/>
      <c r="HR44" s="57"/>
      <c r="HS44" s="57"/>
      <c r="HT44" s="57"/>
      <c r="HU44" s="57"/>
      <c r="HV44" s="57"/>
      <c r="HW44" s="57"/>
      <c r="HX44" s="57"/>
      <c r="HY44" s="57"/>
      <c r="HZ44" s="57"/>
      <c r="IA44" s="57"/>
      <c r="IB44" s="57"/>
      <c r="IC44" s="57"/>
      <c r="ID44" s="57"/>
      <c r="IE44" s="57"/>
      <c r="IF44" s="57"/>
      <c r="IG44" s="57"/>
      <c r="IH44" s="57"/>
      <c r="II44" s="57"/>
      <c r="IJ44" s="57"/>
      <c r="IK44" s="57"/>
      <c r="IL44" s="57"/>
      <c r="IM44" s="57"/>
      <c r="IN44" s="57"/>
      <c r="IO44" s="57"/>
      <c r="IP44" s="57"/>
      <c r="IQ44" s="57"/>
      <c r="IR44" s="57"/>
      <c r="IS44" s="57"/>
      <c r="IT44" s="57"/>
      <c r="IU44" s="57"/>
      <c r="IV44" s="57"/>
    </row>
    <row r="45" spans="1:256" s="58" customFormat="1" x14ac:dyDescent="0.2">
      <c r="A45" s="76" t="s">
        <v>36</v>
      </c>
      <c r="B45" s="82">
        <v>0</v>
      </c>
      <c r="C45" s="83">
        <v>0</v>
      </c>
      <c r="D45" s="82">
        <v>0.02</v>
      </c>
      <c r="E45" s="83" t="s">
        <v>166</v>
      </c>
      <c r="F45" s="82">
        <v>2.8E-3</v>
      </c>
      <c r="G45" s="83" t="s">
        <v>166</v>
      </c>
      <c r="H45" s="82"/>
      <c r="I45" s="83"/>
      <c r="J45" s="82"/>
      <c r="K45" s="83"/>
      <c r="L45" s="82"/>
      <c r="M45" s="83"/>
      <c r="N45" s="82"/>
      <c r="O45" s="83"/>
      <c r="P45" s="82"/>
      <c r="Q45" s="83"/>
      <c r="R45" s="82">
        <v>8.3000000000000001E-3</v>
      </c>
      <c r="S45" s="83" t="s">
        <v>166</v>
      </c>
      <c r="T45" s="82">
        <v>3.3999999999999998E-3</v>
      </c>
      <c r="U45" s="83" t="s">
        <v>166</v>
      </c>
      <c r="V45" s="82">
        <v>5.8999999999999999E-3</v>
      </c>
      <c r="W45" s="83">
        <v>0</v>
      </c>
      <c r="X45" s="82"/>
      <c r="Y45" s="83"/>
      <c r="Z45" s="82"/>
      <c r="AA45" s="83"/>
      <c r="AB45" s="82"/>
      <c r="AC45" s="83"/>
      <c r="AD45" s="82"/>
      <c r="AE45" s="83"/>
      <c r="AF45" s="82"/>
      <c r="AG45" s="83"/>
      <c r="AH45" s="82"/>
      <c r="AI45" s="83"/>
      <c r="AJ45" s="82"/>
      <c r="AK45" s="83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  <c r="BR45" s="57"/>
      <c r="BS45" s="57"/>
      <c r="BT45" s="57"/>
      <c r="BU45" s="57"/>
      <c r="BV45" s="57"/>
      <c r="BW45" s="57"/>
      <c r="BX45" s="57"/>
      <c r="BY45" s="57"/>
      <c r="BZ45" s="57"/>
      <c r="CA45" s="57"/>
      <c r="CB45" s="57"/>
      <c r="CC45" s="57"/>
      <c r="CD45" s="57"/>
      <c r="CE45" s="57"/>
      <c r="CF45" s="57"/>
      <c r="CG45" s="57"/>
      <c r="CH45" s="57"/>
      <c r="CI45" s="57"/>
      <c r="CJ45" s="57"/>
      <c r="CK45" s="57"/>
      <c r="CL45" s="57"/>
      <c r="CM45" s="57"/>
      <c r="CN45" s="57"/>
      <c r="CO45" s="57"/>
      <c r="CP45" s="57"/>
      <c r="CQ45" s="57"/>
      <c r="CR45" s="57"/>
      <c r="CS45" s="57"/>
      <c r="CT45" s="57"/>
      <c r="CU45" s="57"/>
      <c r="CV45" s="57"/>
      <c r="CW45" s="57"/>
      <c r="CX45" s="57"/>
      <c r="CY45" s="57"/>
      <c r="CZ45" s="57"/>
      <c r="DA45" s="57"/>
      <c r="DB45" s="57"/>
      <c r="DC45" s="57"/>
      <c r="DD45" s="57"/>
      <c r="DE45" s="57"/>
      <c r="DF45" s="57"/>
      <c r="DG45" s="57"/>
      <c r="DH45" s="57"/>
      <c r="DI45" s="57"/>
      <c r="DJ45" s="57"/>
      <c r="DK45" s="57"/>
      <c r="DL45" s="57"/>
      <c r="DM45" s="57"/>
      <c r="DN45" s="57"/>
      <c r="DO45" s="57"/>
      <c r="DP45" s="57"/>
      <c r="DQ45" s="57"/>
      <c r="DR45" s="57"/>
      <c r="DS45" s="57"/>
      <c r="DT45" s="57"/>
      <c r="DU45" s="57"/>
      <c r="DV45" s="57"/>
      <c r="DW45" s="57"/>
      <c r="DX45" s="57"/>
      <c r="DY45" s="57"/>
      <c r="DZ45" s="57"/>
      <c r="EA45" s="57"/>
      <c r="EB45" s="57"/>
      <c r="EC45" s="57"/>
      <c r="ED45" s="57"/>
      <c r="EE45" s="57"/>
      <c r="EF45" s="57"/>
      <c r="EG45" s="57"/>
      <c r="EH45" s="57"/>
      <c r="EI45" s="57"/>
      <c r="EJ45" s="57"/>
      <c r="EK45" s="57"/>
      <c r="EL45" s="57"/>
      <c r="EM45" s="57"/>
      <c r="EN45" s="57"/>
      <c r="EO45" s="57"/>
      <c r="EP45" s="57"/>
      <c r="EQ45" s="57"/>
      <c r="ER45" s="57"/>
      <c r="ES45" s="57"/>
      <c r="ET45" s="57"/>
      <c r="EU45" s="57"/>
      <c r="EV45" s="57"/>
      <c r="EW45" s="57"/>
      <c r="EX45" s="57"/>
      <c r="EY45" s="57"/>
      <c r="EZ45" s="57"/>
      <c r="FA45" s="57"/>
      <c r="FB45" s="57"/>
      <c r="FC45" s="57"/>
      <c r="FD45" s="57"/>
      <c r="FE45" s="57"/>
      <c r="FF45" s="57"/>
      <c r="FG45" s="57"/>
      <c r="FH45" s="57"/>
      <c r="FI45" s="57"/>
      <c r="FJ45" s="57"/>
      <c r="FK45" s="57"/>
      <c r="FL45" s="57"/>
      <c r="FM45" s="57"/>
      <c r="FN45" s="57"/>
      <c r="FO45" s="57"/>
      <c r="FP45" s="57"/>
      <c r="FQ45" s="57"/>
      <c r="FR45" s="57"/>
      <c r="FS45" s="57"/>
      <c r="FT45" s="57"/>
      <c r="FU45" s="57"/>
      <c r="FV45" s="57"/>
      <c r="FW45" s="57"/>
      <c r="FX45" s="57"/>
      <c r="FY45" s="57"/>
      <c r="FZ45" s="57"/>
      <c r="GA45" s="57"/>
      <c r="GB45" s="57"/>
      <c r="GC45" s="57"/>
      <c r="GD45" s="57"/>
      <c r="GE45" s="57"/>
      <c r="GF45" s="57"/>
      <c r="GG45" s="57"/>
      <c r="GH45" s="57"/>
      <c r="GI45" s="57"/>
      <c r="GJ45" s="57"/>
      <c r="GK45" s="57"/>
      <c r="GL45" s="57"/>
      <c r="GM45" s="57"/>
      <c r="GN45" s="57"/>
      <c r="GO45" s="57"/>
      <c r="GP45" s="57"/>
      <c r="GQ45" s="57"/>
      <c r="GR45" s="57"/>
      <c r="GS45" s="57"/>
      <c r="GT45" s="57"/>
      <c r="GU45" s="57"/>
      <c r="GV45" s="57"/>
      <c r="GW45" s="57"/>
      <c r="GX45" s="57"/>
      <c r="GY45" s="57"/>
      <c r="GZ45" s="57"/>
      <c r="HA45" s="57"/>
      <c r="HB45" s="57"/>
      <c r="HC45" s="57"/>
      <c r="HD45" s="57"/>
      <c r="HE45" s="57"/>
      <c r="HF45" s="57"/>
      <c r="HG45" s="57"/>
      <c r="HH45" s="57"/>
      <c r="HI45" s="57"/>
      <c r="HJ45" s="57"/>
      <c r="HK45" s="57"/>
      <c r="HL45" s="57"/>
      <c r="HM45" s="57"/>
      <c r="HN45" s="57"/>
      <c r="HO45" s="57"/>
      <c r="HP45" s="57"/>
      <c r="HQ45" s="57"/>
      <c r="HR45" s="57"/>
      <c r="HS45" s="57"/>
      <c r="HT45" s="57"/>
      <c r="HU45" s="57"/>
      <c r="HV45" s="57"/>
      <c r="HW45" s="57"/>
      <c r="HX45" s="57"/>
      <c r="HY45" s="57"/>
      <c r="HZ45" s="57"/>
      <c r="IA45" s="57"/>
      <c r="IB45" s="57"/>
      <c r="IC45" s="57"/>
      <c r="ID45" s="57"/>
      <c r="IE45" s="57"/>
      <c r="IF45" s="57"/>
      <c r="IG45" s="57"/>
      <c r="IH45" s="57"/>
      <c r="II45" s="57"/>
      <c r="IJ45" s="57"/>
      <c r="IK45" s="57"/>
      <c r="IL45" s="57"/>
      <c r="IM45" s="57"/>
      <c r="IN45" s="57"/>
      <c r="IO45" s="57"/>
      <c r="IP45" s="57"/>
      <c r="IQ45" s="57"/>
      <c r="IR45" s="57"/>
      <c r="IS45" s="57"/>
      <c r="IT45" s="57"/>
      <c r="IU45" s="57"/>
      <c r="IV45" s="57"/>
    </row>
    <row r="46" spans="1:256" s="58" customFormat="1" x14ac:dyDescent="0.2">
      <c r="A46" s="76" t="s">
        <v>167</v>
      </c>
      <c r="B46" s="82">
        <v>0.01</v>
      </c>
      <c r="C46" s="83">
        <v>0</v>
      </c>
      <c r="D46" s="82">
        <v>0.03</v>
      </c>
      <c r="E46" s="83" t="s">
        <v>166</v>
      </c>
      <c r="F46" s="82">
        <v>4.0000000000000001E-3</v>
      </c>
      <c r="G46" s="83" t="s">
        <v>166</v>
      </c>
      <c r="H46" s="82"/>
      <c r="I46" s="83"/>
      <c r="J46" s="82"/>
      <c r="K46" s="83"/>
      <c r="L46" s="82"/>
      <c r="M46" s="83"/>
      <c r="N46" s="82"/>
      <c r="O46" s="83"/>
      <c r="P46" s="82"/>
      <c r="Q46" s="83"/>
      <c r="R46" s="82">
        <v>6.7599999999999993E-2</v>
      </c>
      <c r="S46" s="83" t="s">
        <v>166</v>
      </c>
      <c r="T46" s="82">
        <v>1.14E-2</v>
      </c>
      <c r="U46" s="83" t="s">
        <v>166</v>
      </c>
      <c r="V46" s="82">
        <v>4.2500000000000003E-2</v>
      </c>
      <c r="W46" s="83">
        <v>0</v>
      </c>
      <c r="X46" s="82"/>
      <c r="Y46" s="83"/>
      <c r="Z46" s="82"/>
      <c r="AA46" s="83"/>
      <c r="AB46" s="82"/>
      <c r="AC46" s="83"/>
      <c r="AD46" s="82"/>
      <c r="AE46" s="83"/>
      <c r="AF46" s="82"/>
      <c r="AG46" s="83"/>
      <c r="AH46" s="82"/>
      <c r="AI46" s="83"/>
      <c r="AJ46" s="82"/>
      <c r="AK46" s="83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57"/>
      <c r="BF46" s="57"/>
      <c r="BG46" s="57"/>
      <c r="BH46" s="57"/>
      <c r="BI46" s="57"/>
      <c r="BJ46" s="57"/>
      <c r="BK46" s="57"/>
      <c r="BL46" s="57"/>
      <c r="BM46" s="57"/>
      <c r="BN46" s="57"/>
      <c r="BO46" s="57"/>
      <c r="BP46" s="57"/>
      <c r="BQ46" s="57"/>
      <c r="BR46" s="57"/>
      <c r="BS46" s="57"/>
      <c r="BT46" s="57"/>
      <c r="BU46" s="57"/>
      <c r="BV46" s="57"/>
      <c r="BW46" s="57"/>
      <c r="BX46" s="57"/>
      <c r="BY46" s="57"/>
      <c r="BZ46" s="57"/>
      <c r="CA46" s="57"/>
      <c r="CB46" s="57"/>
      <c r="CC46" s="57"/>
      <c r="CD46" s="57"/>
      <c r="CE46" s="57"/>
      <c r="CF46" s="57"/>
      <c r="CG46" s="57"/>
      <c r="CH46" s="57"/>
      <c r="CI46" s="57"/>
      <c r="CJ46" s="57"/>
      <c r="CK46" s="57"/>
      <c r="CL46" s="57"/>
      <c r="CM46" s="57"/>
      <c r="CN46" s="57"/>
      <c r="CO46" s="57"/>
      <c r="CP46" s="57"/>
      <c r="CQ46" s="57"/>
      <c r="CR46" s="57"/>
      <c r="CS46" s="57"/>
      <c r="CT46" s="57"/>
      <c r="CU46" s="57"/>
      <c r="CV46" s="57"/>
      <c r="CW46" s="57"/>
      <c r="CX46" s="57"/>
      <c r="CY46" s="57"/>
      <c r="CZ46" s="57"/>
      <c r="DA46" s="57"/>
      <c r="DB46" s="57"/>
      <c r="DC46" s="57"/>
      <c r="DD46" s="57"/>
      <c r="DE46" s="57"/>
      <c r="DF46" s="57"/>
      <c r="DG46" s="57"/>
      <c r="DH46" s="57"/>
      <c r="DI46" s="57"/>
      <c r="DJ46" s="57"/>
      <c r="DK46" s="57"/>
      <c r="DL46" s="57"/>
      <c r="DM46" s="57"/>
      <c r="DN46" s="57"/>
      <c r="DO46" s="57"/>
      <c r="DP46" s="57"/>
      <c r="DQ46" s="57"/>
      <c r="DR46" s="57"/>
      <c r="DS46" s="57"/>
      <c r="DT46" s="57"/>
      <c r="DU46" s="57"/>
      <c r="DV46" s="57"/>
      <c r="DW46" s="57"/>
      <c r="DX46" s="57"/>
      <c r="DY46" s="57"/>
      <c r="DZ46" s="57"/>
      <c r="EA46" s="57"/>
      <c r="EB46" s="57"/>
      <c r="EC46" s="57"/>
      <c r="ED46" s="57"/>
      <c r="EE46" s="57"/>
      <c r="EF46" s="57"/>
      <c r="EG46" s="57"/>
      <c r="EH46" s="57"/>
      <c r="EI46" s="57"/>
      <c r="EJ46" s="57"/>
      <c r="EK46" s="57"/>
      <c r="EL46" s="57"/>
      <c r="EM46" s="57"/>
      <c r="EN46" s="57"/>
      <c r="EO46" s="57"/>
      <c r="EP46" s="57"/>
      <c r="EQ46" s="57"/>
      <c r="ER46" s="57"/>
      <c r="ES46" s="57"/>
      <c r="ET46" s="57"/>
      <c r="EU46" s="57"/>
      <c r="EV46" s="57"/>
      <c r="EW46" s="57"/>
      <c r="EX46" s="57"/>
      <c r="EY46" s="57"/>
      <c r="EZ46" s="57"/>
      <c r="FA46" s="57"/>
      <c r="FB46" s="57"/>
      <c r="FC46" s="57"/>
      <c r="FD46" s="57"/>
      <c r="FE46" s="57"/>
      <c r="FF46" s="57"/>
      <c r="FG46" s="57"/>
      <c r="FH46" s="57"/>
      <c r="FI46" s="57"/>
      <c r="FJ46" s="57"/>
      <c r="FK46" s="57"/>
      <c r="FL46" s="57"/>
      <c r="FM46" s="57"/>
      <c r="FN46" s="57"/>
      <c r="FO46" s="57"/>
      <c r="FP46" s="57"/>
      <c r="FQ46" s="57"/>
      <c r="FR46" s="57"/>
      <c r="FS46" s="57"/>
      <c r="FT46" s="57"/>
      <c r="FU46" s="57"/>
      <c r="FV46" s="57"/>
      <c r="FW46" s="57"/>
      <c r="FX46" s="57"/>
      <c r="FY46" s="57"/>
      <c r="FZ46" s="57"/>
      <c r="GA46" s="57"/>
      <c r="GB46" s="57"/>
      <c r="GC46" s="57"/>
      <c r="GD46" s="57"/>
      <c r="GE46" s="57"/>
      <c r="GF46" s="57"/>
      <c r="GG46" s="57"/>
      <c r="GH46" s="57"/>
      <c r="GI46" s="57"/>
      <c r="GJ46" s="57"/>
      <c r="GK46" s="57"/>
      <c r="GL46" s="57"/>
      <c r="GM46" s="57"/>
      <c r="GN46" s="57"/>
      <c r="GO46" s="57"/>
      <c r="GP46" s="57"/>
      <c r="GQ46" s="57"/>
      <c r="GR46" s="57"/>
      <c r="GS46" s="57"/>
      <c r="GT46" s="57"/>
      <c r="GU46" s="57"/>
      <c r="GV46" s="57"/>
      <c r="GW46" s="57"/>
      <c r="GX46" s="57"/>
      <c r="GY46" s="57"/>
      <c r="GZ46" s="57"/>
      <c r="HA46" s="57"/>
      <c r="HB46" s="57"/>
      <c r="HC46" s="57"/>
      <c r="HD46" s="57"/>
      <c r="HE46" s="57"/>
      <c r="HF46" s="57"/>
      <c r="HG46" s="57"/>
      <c r="HH46" s="57"/>
      <c r="HI46" s="57"/>
      <c r="HJ46" s="57"/>
      <c r="HK46" s="57"/>
      <c r="HL46" s="57"/>
      <c r="HM46" s="57"/>
      <c r="HN46" s="57"/>
      <c r="HO46" s="57"/>
      <c r="HP46" s="57"/>
      <c r="HQ46" s="57"/>
      <c r="HR46" s="57"/>
      <c r="HS46" s="57"/>
      <c r="HT46" s="57"/>
      <c r="HU46" s="57"/>
      <c r="HV46" s="57"/>
      <c r="HW46" s="57"/>
      <c r="HX46" s="57"/>
      <c r="HY46" s="57"/>
      <c r="HZ46" s="57"/>
      <c r="IA46" s="57"/>
      <c r="IB46" s="57"/>
      <c r="IC46" s="57"/>
      <c r="ID46" s="57"/>
      <c r="IE46" s="57"/>
      <c r="IF46" s="57"/>
      <c r="IG46" s="57"/>
      <c r="IH46" s="57"/>
      <c r="II46" s="57"/>
      <c r="IJ46" s="57"/>
      <c r="IK46" s="57"/>
      <c r="IL46" s="57"/>
      <c r="IM46" s="57"/>
      <c r="IN46" s="57"/>
      <c r="IO46" s="57"/>
      <c r="IP46" s="57"/>
      <c r="IQ46" s="57"/>
      <c r="IR46" s="57"/>
      <c r="IS46" s="57"/>
      <c r="IT46" s="57"/>
      <c r="IU46" s="57"/>
      <c r="IV46" s="57"/>
    </row>
    <row r="47" spans="1:256" s="58" customFormat="1" x14ac:dyDescent="0.2">
      <c r="A47" s="76" t="s">
        <v>168</v>
      </c>
      <c r="B47" s="82">
        <v>0</v>
      </c>
      <c r="C47" s="83">
        <v>0</v>
      </c>
      <c r="D47" s="82">
        <v>0</v>
      </c>
      <c r="E47" s="83" t="s">
        <v>166</v>
      </c>
      <c r="F47" s="82">
        <v>0</v>
      </c>
      <c r="G47" s="83" t="s">
        <v>166</v>
      </c>
      <c r="H47" s="82"/>
      <c r="I47" s="83"/>
      <c r="J47" s="82"/>
      <c r="K47" s="83"/>
      <c r="L47" s="82"/>
      <c r="M47" s="83"/>
      <c r="N47" s="82"/>
      <c r="O47" s="83"/>
      <c r="P47" s="82"/>
      <c r="Q47" s="83"/>
      <c r="R47" s="82">
        <v>0</v>
      </c>
      <c r="S47" s="83" t="s">
        <v>166</v>
      </c>
      <c r="T47" s="82"/>
      <c r="U47" s="83" t="s">
        <v>166</v>
      </c>
      <c r="V47" s="82">
        <v>0</v>
      </c>
      <c r="W47" s="83">
        <v>0</v>
      </c>
      <c r="X47" s="82"/>
      <c r="Y47" s="83"/>
      <c r="Z47" s="82"/>
      <c r="AA47" s="83"/>
      <c r="AB47" s="82"/>
      <c r="AC47" s="83"/>
      <c r="AD47" s="82"/>
      <c r="AE47" s="83"/>
      <c r="AF47" s="82"/>
      <c r="AG47" s="83"/>
      <c r="AH47" s="82"/>
      <c r="AI47" s="83"/>
      <c r="AJ47" s="82"/>
      <c r="AK47" s="83"/>
      <c r="AL47" s="57"/>
      <c r="AM47" s="57"/>
      <c r="AN47" s="57"/>
      <c r="AO47" s="57"/>
      <c r="AP47" s="57"/>
      <c r="AQ47" s="57"/>
      <c r="AR47" s="57"/>
      <c r="AS47" s="57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57"/>
      <c r="BG47" s="57"/>
      <c r="BH47" s="57"/>
      <c r="BI47" s="57"/>
      <c r="BJ47" s="57"/>
      <c r="BK47" s="57"/>
      <c r="BL47" s="57"/>
      <c r="BM47" s="57"/>
      <c r="BN47" s="57"/>
      <c r="BO47" s="57"/>
      <c r="BP47" s="57"/>
      <c r="BQ47" s="57"/>
      <c r="BR47" s="57"/>
      <c r="BS47" s="57"/>
      <c r="BT47" s="57"/>
      <c r="BU47" s="57"/>
      <c r="BV47" s="57"/>
      <c r="BW47" s="57"/>
      <c r="BX47" s="57"/>
      <c r="BY47" s="57"/>
      <c r="BZ47" s="57"/>
      <c r="CA47" s="57"/>
      <c r="CB47" s="57"/>
      <c r="CC47" s="57"/>
      <c r="CD47" s="57"/>
      <c r="CE47" s="57"/>
      <c r="CF47" s="57"/>
      <c r="CG47" s="57"/>
      <c r="CH47" s="57"/>
      <c r="CI47" s="57"/>
      <c r="CJ47" s="57"/>
      <c r="CK47" s="57"/>
      <c r="CL47" s="57"/>
      <c r="CM47" s="57"/>
      <c r="CN47" s="57"/>
      <c r="CO47" s="57"/>
      <c r="CP47" s="57"/>
      <c r="CQ47" s="57"/>
      <c r="CR47" s="57"/>
      <c r="CS47" s="57"/>
      <c r="CT47" s="57"/>
      <c r="CU47" s="57"/>
      <c r="CV47" s="57"/>
      <c r="CW47" s="57"/>
      <c r="CX47" s="57"/>
      <c r="CY47" s="57"/>
      <c r="CZ47" s="57"/>
      <c r="DA47" s="57"/>
      <c r="DB47" s="57"/>
      <c r="DC47" s="57"/>
      <c r="DD47" s="57"/>
      <c r="DE47" s="57"/>
      <c r="DF47" s="57"/>
      <c r="DG47" s="57"/>
      <c r="DH47" s="57"/>
      <c r="DI47" s="57"/>
      <c r="DJ47" s="57"/>
      <c r="DK47" s="57"/>
      <c r="DL47" s="57"/>
      <c r="DM47" s="57"/>
      <c r="DN47" s="57"/>
      <c r="DO47" s="57"/>
      <c r="DP47" s="57"/>
      <c r="DQ47" s="57"/>
      <c r="DR47" s="57"/>
      <c r="DS47" s="57"/>
      <c r="DT47" s="57"/>
      <c r="DU47" s="57"/>
      <c r="DV47" s="57"/>
      <c r="DW47" s="57"/>
      <c r="DX47" s="57"/>
      <c r="DY47" s="57"/>
      <c r="DZ47" s="57"/>
      <c r="EA47" s="57"/>
      <c r="EB47" s="57"/>
      <c r="EC47" s="57"/>
      <c r="ED47" s="57"/>
      <c r="EE47" s="57"/>
      <c r="EF47" s="57"/>
      <c r="EG47" s="57"/>
      <c r="EH47" s="57"/>
      <c r="EI47" s="57"/>
      <c r="EJ47" s="57"/>
      <c r="EK47" s="57"/>
      <c r="EL47" s="57"/>
      <c r="EM47" s="57"/>
      <c r="EN47" s="57"/>
      <c r="EO47" s="57"/>
      <c r="EP47" s="57"/>
      <c r="EQ47" s="57"/>
      <c r="ER47" s="57"/>
      <c r="ES47" s="57"/>
      <c r="ET47" s="57"/>
      <c r="EU47" s="57"/>
      <c r="EV47" s="57"/>
      <c r="EW47" s="57"/>
      <c r="EX47" s="57"/>
      <c r="EY47" s="57"/>
      <c r="EZ47" s="57"/>
      <c r="FA47" s="57"/>
      <c r="FB47" s="57"/>
      <c r="FC47" s="57"/>
      <c r="FD47" s="57"/>
      <c r="FE47" s="57"/>
      <c r="FF47" s="57"/>
      <c r="FG47" s="57"/>
      <c r="FH47" s="57"/>
      <c r="FI47" s="57"/>
      <c r="FJ47" s="57"/>
      <c r="FK47" s="57"/>
      <c r="FL47" s="57"/>
      <c r="FM47" s="57"/>
      <c r="FN47" s="57"/>
      <c r="FO47" s="57"/>
      <c r="FP47" s="57"/>
      <c r="FQ47" s="57"/>
      <c r="FR47" s="57"/>
      <c r="FS47" s="57"/>
      <c r="FT47" s="57"/>
      <c r="FU47" s="57"/>
      <c r="FV47" s="57"/>
      <c r="FW47" s="57"/>
      <c r="FX47" s="57"/>
      <c r="FY47" s="57"/>
      <c r="FZ47" s="57"/>
      <c r="GA47" s="57"/>
      <c r="GB47" s="57"/>
      <c r="GC47" s="57"/>
      <c r="GD47" s="57"/>
      <c r="GE47" s="57"/>
      <c r="GF47" s="57"/>
      <c r="GG47" s="57"/>
      <c r="GH47" s="57"/>
      <c r="GI47" s="57"/>
      <c r="GJ47" s="57"/>
      <c r="GK47" s="57"/>
      <c r="GL47" s="57"/>
      <c r="GM47" s="57"/>
      <c r="GN47" s="57"/>
      <c r="GO47" s="57"/>
      <c r="GP47" s="57"/>
      <c r="GQ47" s="57"/>
      <c r="GR47" s="57"/>
      <c r="GS47" s="57"/>
      <c r="GT47" s="57"/>
      <c r="GU47" s="57"/>
      <c r="GV47" s="57"/>
      <c r="GW47" s="57"/>
      <c r="GX47" s="57"/>
      <c r="GY47" s="57"/>
      <c r="GZ47" s="57"/>
      <c r="HA47" s="57"/>
      <c r="HB47" s="57"/>
      <c r="HC47" s="57"/>
      <c r="HD47" s="57"/>
      <c r="HE47" s="57"/>
      <c r="HF47" s="57"/>
      <c r="HG47" s="57"/>
      <c r="HH47" s="57"/>
      <c r="HI47" s="57"/>
      <c r="HJ47" s="57"/>
      <c r="HK47" s="57"/>
      <c r="HL47" s="57"/>
      <c r="HM47" s="57"/>
      <c r="HN47" s="57"/>
      <c r="HO47" s="57"/>
      <c r="HP47" s="57"/>
      <c r="HQ47" s="57"/>
      <c r="HR47" s="57"/>
      <c r="HS47" s="57"/>
      <c r="HT47" s="57"/>
      <c r="HU47" s="57"/>
      <c r="HV47" s="57"/>
      <c r="HW47" s="57"/>
      <c r="HX47" s="57"/>
      <c r="HY47" s="57"/>
      <c r="HZ47" s="57"/>
      <c r="IA47" s="57"/>
      <c r="IB47" s="57"/>
      <c r="IC47" s="57"/>
      <c r="ID47" s="57"/>
      <c r="IE47" s="57"/>
      <c r="IF47" s="57"/>
      <c r="IG47" s="57"/>
      <c r="IH47" s="57"/>
      <c r="II47" s="57"/>
      <c r="IJ47" s="57"/>
      <c r="IK47" s="57"/>
      <c r="IL47" s="57"/>
      <c r="IM47" s="57"/>
      <c r="IN47" s="57"/>
      <c r="IO47" s="57"/>
      <c r="IP47" s="57"/>
      <c r="IQ47" s="57"/>
      <c r="IR47" s="57"/>
      <c r="IS47" s="57"/>
      <c r="IT47" s="57"/>
      <c r="IU47" s="57"/>
      <c r="IV47" s="57"/>
    </row>
    <row r="48" spans="1:256" s="58" customFormat="1" x14ac:dyDescent="0.2">
      <c r="A48" s="76" t="s">
        <v>40</v>
      </c>
      <c r="B48" s="82">
        <v>0</v>
      </c>
      <c r="C48" s="83">
        <v>0</v>
      </c>
      <c r="D48" s="82">
        <v>0</v>
      </c>
      <c r="E48" s="83" t="s">
        <v>166</v>
      </c>
      <c r="F48" s="82">
        <v>0</v>
      </c>
      <c r="G48" s="83" t="s">
        <v>166</v>
      </c>
      <c r="H48" s="82"/>
      <c r="I48" s="83"/>
      <c r="J48" s="82"/>
      <c r="K48" s="83"/>
      <c r="L48" s="82"/>
      <c r="M48" s="83"/>
      <c r="N48" s="82"/>
      <c r="O48" s="83"/>
      <c r="P48" s="82"/>
      <c r="Q48" s="83"/>
      <c r="R48" s="82">
        <v>6.1999999999999998E-3</v>
      </c>
      <c r="S48" s="83" t="s">
        <v>166</v>
      </c>
      <c r="T48" s="82">
        <v>0</v>
      </c>
      <c r="U48" s="83" t="s">
        <v>166</v>
      </c>
      <c r="V48" s="82">
        <v>0</v>
      </c>
      <c r="W48" s="83">
        <v>0</v>
      </c>
      <c r="X48" s="82"/>
      <c r="Y48" s="83"/>
      <c r="Z48" s="82"/>
      <c r="AA48" s="83"/>
      <c r="AB48" s="82"/>
      <c r="AC48" s="83"/>
      <c r="AD48" s="82"/>
      <c r="AE48" s="83"/>
      <c r="AF48" s="82"/>
      <c r="AG48" s="83"/>
      <c r="AH48" s="82"/>
      <c r="AI48" s="83"/>
      <c r="AJ48" s="82"/>
      <c r="AK48" s="83"/>
      <c r="AL48" s="57"/>
      <c r="AM48" s="57"/>
      <c r="AN48" s="57"/>
      <c r="AO48" s="57"/>
      <c r="AP48" s="57"/>
      <c r="AQ48" s="57"/>
      <c r="AR48" s="57"/>
      <c r="AS48" s="57"/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  <c r="BK48" s="57"/>
      <c r="BL48" s="57"/>
      <c r="BM48" s="57"/>
      <c r="BN48" s="57"/>
      <c r="BO48" s="57"/>
      <c r="BP48" s="57"/>
      <c r="BQ48" s="57"/>
      <c r="BR48" s="57"/>
      <c r="BS48" s="57"/>
      <c r="BT48" s="57"/>
      <c r="BU48" s="57"/>
      <c r="BV48" s="57"/>
      <c r="BW48" s="57"/>
      <c r="BX48" s="57"/>
      <c r="BY48" s="57"/>
      <c r="BZ48" s="57"/>
      <c r="CA48" s="57"/>
      <c r="CB48" s="57"/>
      <c r="CC48" s="57"/>
      <c r="CD48" s="57"/>
      <c r="CE48" s="57"/>
      <c r="CF48" s="57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57"/>
      <c r="DP48" s="57"/>
      <c r="DQ48" s="57"/>
      <c r="DR48" s="57"/>
      <c r="DS48" s="57"/>
      <c r="DT48" s="57"/>
      <c r="DU48" s="57"/>
      <c r="DV48" s="57"/>
      <c r="DW48" s="57"/>
      <c r="DX48" s="57"/>
      <c r="DY48" s="57"/>
      <c r="DZ48" s="57"/>
      <c r="EA48" s="57"/>
      <c r="EB48" s="57"/>
      <c r="EC48" s="57"/>
      <c r="ED48" s="57"/>
      <c r="EE48" s="57"/>
      <c r="EF48" s="57"/>
      <c r="EG48" s="57"/>
      <c r="EH48" s="57"/>
      <c r="EI48" s="57"/>
      <c r="EJ48" s="57"/>
      <c r="EK48" s="57"/>
      <c r="EL48" s="57"/>
      <c r="EM48" s="57"/>
      <c r="EN48" s="57"/>
      <c r="EO48" s="57"/>
      <c r="EP48" s="57"/>
      <c r="EQ48" s="57"/>
      <c r="ER48" s="57"/>
      <c r="ES48" s="57"/>
      <c r="ET48" s="57"/>
      <c r="EU48" s="57"/>
      <c r="EV48" s="57"/>
      <c r="EW48" s="57"/>
      <c r="EX48" s="57"/>
      <c r="EY48" s="57"/>
      <c r="EZ48" s="57"/>
      <c r="FA48" s="57"/>
      <c r="FB48" s="57"/>
      <c r="FC48" s="57"/>
      <c r="FD48" s="57"/>
      <c r="FE48" s="57"/>
      <c r="FF48" s="57"/>
      <c r="FG48" s="57"/>
      <c r="FH48" s="57"/>
      <c r="FI48" s="57"/>
      <c r="FJ48" s="57"/>
      <c r="FK48" s="57"/>
      <c r="FL48" s="57"/>
      <c r="FM48" s="57"/>
      <c r="FN48" s="57"/>
      <c r="FO48" s="57"/>
      <c r="FP48" s="57"/>
      <c r="FQ48" s="57"/>
      <c r="FR48" s="57"/>
      <c r="FS48" s="57"/>
      <c r="FT48" s="57"/>
      <c r="FU48" s="57"/>
      <c r="FV48" s="57"/>
      <c r="FW48" s="57"/>
      <c r="FX48" s="57"/>
      <c r="FY48" s="57"/>
      <c r="FZ48" s="57"/>
      <c r="GA48" s="57"/>
      <c r="GB48" s="57"/>
      <c r="GC48" s="57"/>
      <c r="GD48" s="57"/>
      <c r="GE48" s="57"/>
      <c r="GF48" s="57"/>
      <c r="GG48" s="57"/>
      <c r="GH48" s="57"/>
      <c r="GI48" s="57"/>
      <c r="GJ48" s="57"/>
      <c r="GK48" s="57"/>
      <c r="GL48" s="57"/>
      <c r="GM48" s="57"/>
      <c r="GN48" s="57"/>
      <c r="GO48" s="57"/>
      <c r="GP48" s="57"/>
      <c r="GQ48" s="57"/>
      <c r="GR48" s="57"/>
      <c r="GS48" s="57"/>
      <c r="GT48" s="57"/>
      <c r="GU48" s="57"/>
      <c r="GV48" s="57"/>
      <c r="GW48" s="57"/>
      <c r="GX48" s="57"/>
      <c r="GY48" s="57"/>
      <c r="GZ48" s="57"/>
      <c r="HA48" s="57"/>
      <c r="HB48" s="57"/>
      <c r="HC48" s="57"/>
      <c r="HD48" s="57"/>
      <c r="HE48" s="57"/>
      <c r="HF48" s="57"/>
      <c r="HG48" s="57"/>
      <c r="HH48" s="57"/>
      <c r="HI48" s="57"/>
      <c r="HJ48" s="57"/>
      <c r="HK48" s="57"/>
      <c r="HL48" s="57"/>
      <c r="HM48" s="57"/>
      <c r="HN48" s="57"/>
      <c r="HO48" s="57"/>
      <c r="HP48" s="57"/>
      <c r="HQ48" s="57"/>
      <c r="HR48" s="57"/>
      <c r="HS48" s="57"/>
      <c r="HT48" s="57"/>
      <c r="HU48" s="57"/>
      <c r="HV48" s="57"/>
      <c r="HW48" s="57"/>
      <c r="HX48" s="57"/>
      <c r="HY48" s="57"/>
      <c r="HZ48" s="57"/>
      <c r="IA48" s="57"/>
      <c r="IB48" s="57"/>
      <c r="IC48" s="57"/>
      <c r="ID48" s="57"/>
      <c r="IE48" s="57"/>
      <c r="IF48" s="57"/>
      <c r="IG48" s="57"/>
      <c r="IH48" s="57"/>
      <c r="II48" s="57"/>
      <c r="IJ48" s="57"/>
      <c r="IK48" s="57"/>
      <c r="IL48" s="57"/>
      <c r="IM48" s="57"/>
      <c r="IN48" s="57"/>
      <c r="IO48" s="57"/>
      <c r="IP48" s="57"/>
      <c r="IQ48" s="57"/>
      <c r="IR48" s="57"/>
      <c r="IS48" s="57"/>
      <c r="IT48" s="57"/>
      <c r="IU48" s="57"/>
      <c r="IV48" s="57"/>
    </row>
    <row r="49" spans="1:256" x14ac:dyDescent="0.25">
      <c r="A49" s="76" t="s">
        <v>38</v>
      </c>
      <c r="B49" s="82">
        <v>0</v>
      </c>
      <c r="C49" s="83">
        <v>0</v>
      </c>
      <c r="D49" s="82">
        <v>0</v>
      </c>
      <c r="E49" s="83" t="s">
        <v>166</v>
      </c>
      <c r="F49" s="82">
        <v>8.0000000000000004E-4</v>
      </c>
      <c r="G49" s="83" t="s">
        <v>166</v>
      </c>
      <c r="H49" s="82"/>
      <c r="I49" s="83"/>
      <c r="J49" s="82"/>
      <c r="K49" s="83"/>
      <c r="L49" s="82"/>
      <c r="M49" s="83"/>
      <c r="N49" s="82"/>
      <c r="O49" s="83"/>
      <c r="P49" s="82"/>
      <c r="Q49" s="83"/>
      <c r="R49" s="82">
        <v>0</v>
      </c>
      <c r="S49" s="83" t="s">
        <v>166</v>
      </c>
      <c r="T49" s="82">
        <v>4.0000000000000002E-4</v>
      </c>
      <c r="U49" s="83" t="s">
        <v>166</v>
      </c>
      <c r="V49" s="82">
        <v>0</v>
      </c>
      <c r="W49" s="83">
        <v>0</v>
      </c>
      <c r="X49" s="82"/>
      <c r="Y49" s="83"/>
      <c r="Z49" s="82"/>
      <c r="AA49" s="83"/>
      <c r="AB49" s="82"/>
      <c r="AC49" s="83"/>
      <c r="AD49" s="82"/>
      <c r="AE49" s="83"/>
      <c r="AF49" s="82"/>
      <c r="AG49" s="83"/>
      <c r="AH49" s="82"/>
      <c r="AI49" s="83"/>
      <c r="AJ49" s="82"/>
      <c r="AK49" s="83"/>
      <c r="AL49" s="57"/>
    </row>
    <row r="50" spans="1:256" s="58" customFormat="1" x14ac:dyDescent="0.2">
      <c r="A50" s="76" t="s">
        <v>41</v>
      </c>
      <c r="B50" s="82">
        <v>0</v>
      </c>
      <c r="C50" s="83">
        <v>0</v>
      </c>
      <c r="D50" s="82">
        <v>0</v>
      </c>
      <c r="E50" s="83" t="s">
        <v>166</v>
      </c>
      <c r="F50" s="82">
        <v>0</v>
      </c>
      <c r="G50" s="83" t="s">
        <v>166</v>
      </c>
      <c r="H50" s="82"/>
      <c r="I50" s="83"/>
      <c r="J50" s="82"/>
      <c r="K50" s="83"/>
      <c r="L50" s="82"/>
      <c r="M50" s="83"/>
      <c r="N50" s="82"/>
      <c r="O50" s="83"/>
      <c r="P50" s="82"/>
      <c r="Q50" s="83"/>
      <c r="R50" s="82">
        <v>0</v>
      </c>
      <c r="S50" s="83" t="s">
        <v>166</v>
      </c>
      <c r="T50" s="82">
        <v>0</v>
      </c>
      <c r="U50" s="83" t="s">
        <v>166</v>
      </c>
      <c r="V50" s="82">
        <v>0</v>
      </c>
      <c r="W50" s="83">
        <v>0</v>
      </c>
      <c r="X50" s="82"/>
      <c r="Y50" s="83"/>
      <c r="Z50" s="82"/>
      <c r="AA50" s="83"/>
      <c r="AB50" s="82"/>
      <c r="AC50" s="83"/>
      <c r="AD50" s="82"/>
      <c r="AE50" s="83"/>
      <c r="AF50" s="82"/>
      <c r="AG50" s="83"/>
      <c r="AH50" s="82"/>
      <c r="AI50" s="83"/>
      <c r="AJ50" s="82"/>
      <c r="AK50" s="83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  <c r="BM50" s="57"/>
      <c r="BN50" s="57"/>
      <c r="BO50" s="57"/>
      <c r="BP50" s="57"/>
      <c r="BQ50" s="57"/>
      <c r="BR50" s="57"/>
      <c r="BS50" s="57"/>
      <c r="BT50" s="57"/>
      <c r="BU50" s="57"/>
      <c r="BV50" s="57"/>
      <c r="BW50" s="57"/>
      <c r="BX50" s="57"/>
      <c r="BY50" s="57"/>
      <c r="BZ50" s="57"/>
      <c r="CA50" s="57"/>
      <c r="CB50" s="57"/>
      <c r="CC50" s="57"/>
      <c r="CD50" s="57"/>
      <c r="CE50" s="57"/>
      <c r="CF50" s="57"/>
      <c r="CG50" s="57"/>
      <c r="CH50" s="57"/>
      <c r="CI50" s="57"/>
      <c r="CJ50" s="57"/>
      <c r="CK50" s="57"/>
      <c r="CL50" s="57"/>
      <c r="CM50" s="57"/>
      <c r="CN50" s="57"/>
      <c r="CO50" s="57"/>
      <c r="CP50" s="57"/>
      <c r="CQ50" s="57"/>
      <c r="CR50" s="57"/>
      <c r="CS50" s="57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57"/>
      <c r="DF50" s="57"/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57"/>
      <c r="DR50" s="57"/>
      <c r="DS50" s="57"/>
      <c r="DT50" s="57"/>
      <c r="DU50" s="57"/>
      <c r="DV50" s="57"/>
      <c r="DW50" s="57"/>
      <c r="DX50" s="57"/>
      <c r="DY50" s="57"/>
      <c r="DZ50" s="57"/>
      <c r="EA50" s="57"/>
      <c r="EB50" s="57"/>
      <c r="EC50" s="57"/>
      <c r="ED50" s="57"/>
      <c r="EE50" s="57"/>
      <c r="EF50" s="57"/>
      <c r="EG50" s="57"/>
      <c r="EH50" s="57"/>
      <c r="EI50" s="57"/>
      <c r="EJ50" s="57"/>
      <c r="EK50" s="57"/>
      <c r="EL50" s="57"/>
      <c r="EM50" s="57"/>
      <c r="EN50" s="57"/>
      <c r="EO50" s="57"/>
      <c r="EP50" s="57"/>
      <c r="EQ50" s="57"/>
      <c r="ER50" s="57"/>
      <c r="ES50" s="57"/>
      <c r="ET50" s="57"/>
      <c r="EU50" s="57"/>
      <c r="EV50" s="57"/>
      <c r="EW50" s="57"/>
      <c r="EX50" s="57"/>
      <c r="EY50" s="57"/>
      <c r="EZ50" s="57"/>
      <c r="FA50" s="57"/>
      <c r="FB50" s="57"/>
      <c r="FC50" s="57"/>
      <c r="FD50" s="57"/>
      <c r="FE50" s="57"/>
      <c r="FF50" s="57"/>
      <c r="FG50" s="57"/>
      <c r="FH50" s="57"/>
      <c r="FI50" s="57"/>
      <c r="FJ50" s="57"/>
      <c r="FK50" s="57"/>
      <c r="FL50" s="57"/>
      <c r="FM50" s="57"/>
      <c r="FN50" s="57"/>
      <c r="FO50" s="57"/>
      <c r="FP50" s="57"/>
      <c r="FQ50" s="57"/>
      <c r="FR50" s="57"/>
      <c r="FS50" s="57"/>
      <c r="FT50" s="57"/>
      <c r="FU50" s="57"/>
      <c r="FV50" s="57"/>
      <c r="FW50" s="57"/>
      <c r="FX50" s="57"/>
      <c r="FY50" s="57"/>
      <c r="FZ50" s="57"/>
      <c r="GA50" s="57"/>
      <c r="GB50" s="57"/>
      <c r="GC50" s="57"/>
      <c r="GD50" s="57"/>
      <c r="GE50" s="57"/>
      <c r="GF50" s="57"/>
      <c r="GG50" s="57"/>
      <c r="GH50" s="57"/>
      <c r="GI50" s="57"/>
      <c r="GJ50" s="57"/>
      <c r="GK50" s="57"/>
      <c r="GL50" s="57"/>
      <c r="GM50" s="57"/>
      <c r="GN50" s="57"/>
      <c r="GO50" s="57"/>
      <c r="GP50" s="57"/>
      <c r="GQ50" s="57"/>
      <c r="GR50" s="57"/>
      <c r="GS50" s="57"/>
      <c r="GT50" s="57"/>
      <c r="GU50" s="57"/>
      <c r="GV50" s="57"/>
      <c r="GW50" s="57"/>
      <c r="GX50" s="57"/>
      <c r="GY50" s="57"/>
      <c r="GZ50" s="57"/>
      <c r="HA50" s="57"/>
      <c r="HB50" s="57"/>
      <c r="HC50" s="57"/>
      <c r="HD50" s="57"/>
      <c r="HE50" s="57"/>
      <c r="HF50" s="57"/>
      <c r="HG50" s="57"/>
      <c r="HH50" s="57"/>
      <c r="HI50" s="57"/>
      <c r="HJ50" s="57"/>
      <c r="HK50" s="57"/>
      <c r="HL50" s="57"/>
      <c r="HM50" s="57"/>
      <c r="HN50" s="57"/>
      <c r="HO50" s="57"/>
      <c r="HP50" s="57"/>
      <c r="HQ50" s="57"/>
      <c r="HR50" s="57"/>
      <c r="HS50" s="57"/>
      <c r="HT50" s="57"/>
      <c r="HU50" s="57"/>
      <c r="HV50" s="57"/>
      <c r="HW50" s="57"/>
      <c r="HX50" s="57"/>
      <c r="HY50" s="57"/>
      <c r="HZ50" s="57"/>
      <c r="IA50" s="57"/>
      <c r="IB50" s="57"/>
      <c r="IC50" s="57"/>
      <c r="ID50" s="57"/>
      <c r="IE50" s="57"/>
      <c r="IF50" s="57"/>
      <c r="IG50" s="57"/>
      <c r="IH50" s="57"/>
      <c r="II50" s="57"/>
      <c r="IJ50" s="57"/>
      <c r="IK50" s="57"/>
      <c r="IL50" s="57"/>
      <c r="IM50" s="57"/>
      <c r="IN50" s="57"/>
      <c r="IO50" s="57"/>
      <c r="IP50" s="57"/>
      <c r="IQ50" s="57"/>
      <c r="IR50" s="57"/>
      <c r="IS50" s="57"/>
      <c r="IT50" s="57"/>
      <c r="IU50" s="57"/>
      <c r="IV50" s="57"/>
    </row>
    <row r="51" spans="1:256" s="58" customFormat="1" x14ac:dyDescent="0.2">
      <c r="A51" s="76" t="s">
        <v>37</v>
      </c>
      <c r="B51" s="82">
        <v>0.01</v>
      </c>
      <c r="C51" s="83">
        <v>0</v>
      </c>
      <c r="D51" s="82">
        <v>0.01</v>
      </c>
      <c r="E51" s="83" t="s">
        <v>166</v>
      </c>
      <c r="F51" s="82">
        <v>0</v>
      </c>
      <c r="G51" s="83" t="s">
        <v>166</v>
      </c>
      <c r="H51" s="82"/>
      <c r="I51" s="83"/>
      <c r="J51" s="82"/>
      <c r="K51" s="83"/>
      <c r="L51" s="82"/>
      <c r="M51" s="83"/>
      <c r="N51" s="82"/>
      <c r="O51" s="83"/>
      <c r="P51" s="82"/>
      <c r="Q51" s="83"/>
      <c r="R51" s="82">
        <v>8.3000000000000001E-3</v>
      </c>
      <c r="S51" s="83" t="s">
        <v>166</v>
      </c>
      <c r="T51" s="82">
        <v>0</v>
      </c>
      <c r="U51" s="83" t="s">
        <v>166</v>
      </c>
      <c r="V51" s="82">
        <v>0</v>
      </c>
      <c r="W51" s="83">
        <v>0</v>
      </c>
      <c r="X51" s="82"/>
      <c r="Y51" s="83"/>
      <c r="Z51" s="82"/>
      <c r="AA51" s="83"/>
      <c r="AB51" s="82"/>
      <c r="AC51" s="83"/>
      <c r="AD51" s="82"/>
      <c r="AE51" s="83"/>
      <c r="AF51" s="82"/>
      <c r="AG51" s="83"/>
      <c r="AH51" s="82"/>
      <c r="AI51" s="83"/>
      <c r="AJ51" s="82"/>
      <c r="AK51" s="83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  <c r="BM51" s="57"/>
      <c r="BN51" s="57"/>
      <c r="BO51" s="57"/>
      <c r="BP51" s="57"/>
      <c r="BQ51" s="57"/>
      <c r="BR51" s="57"/>
      <c r="BS51" s="57"/>
      <c r="BT51" s="57"/>
      <c r="BU51" s="57"/>
      <c r="BV51" s="57"/>
      <c r="BW51" s="57"/>
      <c r="BX51" s="57"/>
      <c r="BY51" s="57"/>
      <c r="BZ51" s="57"/>
      <c r="CA51" s="57"/>
      <c r="CB51" s="57"/>
      <c r="CC51" s="57"/>
      <c r="CD51" s="57"/>
      <c r="CE51" s="57"/>
      <c r="CF51" s="57"/>
      <c r="CG51" s="57"/>
      <c r="CH51" s="57"/>
      <c r="CI51" s="57"/>
      <c r="CJ51" s="57"/>
      <c r="CK51" s="57"/>
      <c r="CL51" s="57"/>
      <c r="CM51" s="57"/>
      <c r="CN51" s="57"/>
      <c r="CO51" s="57"/>
      <c r="CP51" s="57"/>
      <c r="CQ51" s="57"/>
      <c r="CR51" s="57"/>
      <c r="CS51" s="57"/>
      <c r="CT51" s="57"/>
      <c r="CU51" s="57"/>
      <c r="CV51" s="57"/>
      <c r="CW51" s="57"/>
      <c r="CX51" s="57"/>
      <c r="CY51" s="57"/>
      <c r="CZ51" s="57"/>
      <c r="DA51" s="57"/>
      <c r="DB51" s="57"/>
      <c r="DC51" s="57"/>
      <c r="DD51" s="57"/>
      <c r="DE51" s="57"/>
      <c r="DF51" s="57"/>
      <c r="DG51" s="57"/>
      <c r="DH51" s="57"/>
      <c r="DI51" s="57"/>
      <c r="DJ51" s="57"/>
      <c r="DK51" s="57"/>
      <c r="DL51" s="57"/>
      <c r="DM51" s="57"/>
      <c r="DN51" s="57"/>
      <c r="DO51" s="57"/>
      <c r="DP51" s="57"/>
      <c r="DQ51" s="57"/>
      <c r="DR51" s="57"/>
      <c r="DS51" s="57"/>
      <c r="DT51" s="57"/>
      <c r="DU51" s="57"/>
      <c r="DV51" s="57"/>
      <c r="DW51" s="57"/>
      <c r="DX51" s="57"/>
      <c r="DY51" s="57"/>
      <c r="DZ51" s="57"/>
      <c r="EA51" s="57"/>
      <c r="EB51" s="57"/>
      <c r="EC51" s="57"/>
      <c r="ED51" s="57"/>
      <c r="EE51" s="57"/>
      <c r="EF51" s="57"/>
      <c r="EG51" s="57"/>
      <c r="EH51" s="57"/>
      <c r="EI51" s="57"/>
      <c r="EJ51" s="57"/>
      <c r="EK51" s="57"/>
      <c r="EL51" s="57"/>
      <c r="EM51" s="57"/>
      <c r="EN51" s="57"/>
      <c r="EO51" s="57"/>
      <c r="EP51" s="57"/>
      <c r="EQ51" s="57"/>
      <c r="ER51" s="57"/>
      <c r="ES51" s="57"/>
      <c r="ET51" s="57"/>
      <c r="EU51" s="57"/>
      <c r="EV51" s="57"/>
      <c r="EW51" s="57"/>
      <c r="EX51" s="57"/>
      <c r="EY51" s="57"/>
      <c r="EZ51" s="57"/>
      <c r="FA51" s="57"/>
      <c r="FB51" s="57"/>
      <c r="FC51" s="57"/>
      <c r="FD51" s="57"/>
      <c r="FE51" s="57"/>
      <c r="FF51" s="57"/>
      <c r="FG51" s="57"/>
      <c r="FH51" s="57"/>
      <c r="FI51" s="57"/>
      <c r="FJ51" s="57"/>
      <c r="FK51" s="57"/>
      <c r="FL51" s="57"/>
      <c r="FM51" s="57"/>
      <c r="FN51" s="57"/>
      <c r="FO51" s="57"/>
      <c r="FP51" s="57"/>
      <c r="FQ51" s="57"/>
      <c r="FR51" s="57"/>
      <c r="FS51" s="57"/>
      <c r="FT51" s="57"/>
      <c r="FU51" s="57"/>
      <c r="FV51" s="57"/>
      <c r="FW51" s="57"/>
      <c r="FX51" s="57"/>
      <c r="FY51" s="57"/>
      <c r="FZ51" s="57"/>
      <c r="GA51" s="57"/>
      <c r="GB51" s="57"/>
      <c r="GC51" s="57"/>
      <c r="GD51" s="57"/>
      <c r="GE51" s="57"/>
      <c r="GF51" s="57"/>
      <c r="GG51" s="57"/>
      <c r="GH51" s="57"/>
      <c r="GI51" s="57"/>
      <c r="GJ51" s="57"/>
      <c r="GK51" s="57"/>
      <c r="GL51" s="57"/>
      <c r="GM51" s="57"/>
      <c r="GN51" s="57"/>
      <c r="GO51" s="57"/>
      <c r="GP51" s="57"/>
      <c r="GQ51" s="57"/>
      <c r="GR51" s="57"/>
      <c r="GS51" s="57"/>
      <c r="GT51" s="57"/>
      <c r="GU51" s="57"/>
      <c r="GV51" s="57"/>
      <c r="GW51" s="57"/>
      <c r="GX51" s="57"/>
      <c r="GY51" s="57"/>
      <c r="GZ51" s="57"/>
      <c r="HA51" s="57"/>
      <c r="HB51" s="57"/>
      <c r="HC51" s="57"/>
      <c r="HD51" s="57"/>
      <c r="HE51" s="57"/>
      <c r="HF51" s="57"/>
      <c r="HG51" s="57"/>
      <c r="HH51" s="57"/>
      <c r="HI51" s="57"/>
      <c r="HJ51" s="57"/>
      <c r="HK51" s="57"/>
      <c r="HL51" s="57"/>
      <c r="HM51" s="57"/>
      <c r="HN51" s="57"/>
      <c r="HO51" s="57"/>
      <c r="HP51" s="57"/>
      <c r="HQ51" s="57"/>
      <c r="HR51" s="57"/>
      <c r="HS51" s="57"/>
      <c r="HT51" s="57"/>
      <c r="HU51" s="57"/>
      <c r="HV51" s="57"/>
      <c r="HW51" s="57"/>
      <c r="HX51" s="57"/>
      <c r="HY51" s="57"/>
      <c r="HZ51" s="57"/>
      <c r="IA51" s="57"/>
      <c r="IB51" s="57"/>
      <c r="IC51" s="57"/>
      <c r="ID51" s="57"/>
      <c r="IE51" s="57"/>
      <c r="IF51" s="57"/>
      <c r="IG51" s="57"/>
      <c r="IH51" s="57"/>
      <c r="II51" s="57"/>
      <c r="IJ51" s="57"/>
      <c r="IK51" s="57"/>
      <c r="IL51" s="57"/>
      <c r="IM51" s="57"/>
      <c r="IN51" s="57"/>
      <c r="IO51" s="57"/>
      <c r="IP51" s="57"/>
      <c r="IQ51" s="57"/>
      <c r="IR51" s="57"/>
      <c r="IS51" s="57"/>
      <c r="IT51" s="57"/>
      <c r="IU51" s="57"/>
      <c r="IV51" s="57"/>
    </row>
    <row r="52" spans="1:256" s="58" customFormat="1" x14ac:dyDescent="0.2">
      <c r="A52" s="76" t="s">
        <v>169</v>
      </c>
      <c r="B52" s="82">
        <v>0</v>
      </c>
      <c r="C52" s="83">
        <v>0</v>
      </c>
      <c r="D52" s="82">
        <v>0</v>
      </c>
      <c r="E52" s="83" t="s">
        <v>166</v>
      </c>
      <c r="F52" s="82">
        <v>0</v>
      </c>
      <c r="G52" s="83" t="s">
        <v>166</v>
      </c>
      <c r="H52" s="82"/>
      <c r="I52" s="83"/>
      <c r="J52" s="82"/>
      <c r="K52" s="83"/>
      <c r="L52" s="82"/>
      <c r="M52" s="83"/>
      <c r="N52" s="82"/>
      <c r="O52" s="83"/>
      <c r="P52" s="82"/>
      <c r="Q52" s="83"/>
      <c r="R52" s="82">
        <v>0</v>
      </c>
      <c r="S52" s="83" t="s">
        <v>166</v>
      </c>
      <c r="T52" s="82">
        <v>0</v>
      </c>
      <c r="U52" s="83" t="s">
        <v>166</v>
      </c>
      <c r="V52" s="82">
        <v>0</v>
      </c>
      <c r="W52" s="83">
        <v>0</v>
      </c>
      <c r="X52" s="82"/>
      <c r="Y52" s="83"/>
      <c r="Z52" s="82"/>
      <c r="AA52" s="83"/>
      <c r="AB52" s="82"/>
      <c r="AC52" s="83"/>
      <c r="AD52" s="82"/>
      <c r="AE52" s="83"/>
      <c r="AF52" s="82"/>
      <c r="AG52" s="83"/>
      <c r="AH52" s="82"/>
      <c r="AI52" s="83"/>
      <c r="AJ52" s="82"/>
      <c r="AK52" s="83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7"/>
      <c r="BR52" s="57"/>
      <c r="BS52" s="57"/>
      <c r="BT52" s="57"/>
      <c r="BU52" s="57"/>
      <c r="BV52" s="57"/>
      <c r="BW52" s="57"/>
      <c r="BX52" s="57"/>
      <c r="BY52" s="57"/>
      <c r="BZ52" s="57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  <c r="DC52" s="57"/>
      <c r="DD52" s="57"/>
      <c r="DE52" s="57"/>
      <c r="DF52" s="57"/>
      <c r="DG52" s="57"/>
      <c r="DH52" s="57"/>
      <c r="DI52" s="57"/>
      <c r="DJ52" s="57"/>
      <c r="DK52" s="57"/>
      <c r="DL52" s="57"/>
      <c r="DM52" s="57"/>
      <c r="DN52" s="57"/>
      <c r="DO52" s="57"/>
      <c r="DP52" s="57"/>
      <c r="DQ52" s="57"/>
      <c r="DR52" s="57"/>
      <c r="DS52" s="57"/>
      <c r="DT52" s="57"/>
      <c r="DU52" s="57"/>
      <c r="DV52" s="57"/>
      <c r="DW52" s="57"/>
      <c r="DX52" s="57"/>
      <c r="DY52" s="57"/>
      <c r="DZ52" s="57"/>
      <c r="EA52" s="57"/>
      <c r="EB52" s="57"/>
      <c r="EC52" s="57"/>
      <c r="ED52" s="57"/>
      <c r="EE52" s="57"/>
      <c r="EF52" s="57"/>
      <c r="EG52" s="57"/>
      <c r="EH52" s="57"/>
      <c r="EI52" s="57"/>
      <c r="EJ52" s="57"/>
      <c r="EK52" s="57"/>
      <c r="EL52" s="57"/>
      <c r="EM52" s="57"/>
      <c r="EN52" s="57"/>
      <c r="EO52" s="57"/>
      <c r="EP52" s="57"/>
      <c r="EQ52" s="57"/>
      <c r="ER52" s="57"/>
      <c r="ES52" s="57"/>
      <c r="ET52" s="57"/>
      <c r="EU52" s="57"/>
      <c r="EV52" s="57"/>
      <c r="EW52" s="57"/>
      <c r="EX52" s="57"/>
      <c r="EY52" s="57"/>
      <c r="EZ52" s="57"/>
      <c r="FA52" s="57"/>
      <c r="FB52" s="57"/>
      <c r="FC52" s="57"/>
      <c r="FD52" s="57"/>
      <c r="FE52" s="57"/>
      <c r="FF52" s="57"/>
      <c r="FG52" s="57"/>
      <c r="FH52" s="57"/>
      <c r="FI52" s="57"/>
      <c r="FJ52" s="57"/>
      <c r="FK52" s="57"/>
      <c r="FL52" s="57"/>
      <c r="FM52" s="57"/>
      <c r="FN52" s="57"/>
      <c r="FO52" s="57"/>
      <c r="FP52" s="57"/>
      <c r="FQ52" s="57"/>
      <c r="FR52" s="57"/>
      <c r="FS52" s="57"/>
      <c r="FT52" s="57"/>
      <c r="FU52" s="57"/>
      <c r="FV52" s="57"/>
      <c r="FW52" s="57"/>
      <c r="FX52" s="57"/>
      <c r="FY52" s="57"/>
      <c r="FZ52" s="57"/>
      <c r="GA52" s="57"/>
      <c r="GB52" s="57"/>
      <c r="GC52" s="57"/>
      <c r="GD52" s="57"/>
      <c r="GE52" s="57"/>
      <c r="GF52" s="57"/>
      <c r="GG52" s="57"/>
      <c r="GH52" s="57"/>
      <c r="GI52" s="57"/>
      <c r="GJ52" s="57"/>
      <c r="GK52" s="57"/>
      <c r="GL52" s="57"/>
      <c r="GM52" s="57"/>
      <c r="GN52" s="57"/>
      <c r="GO52" s="57"/>
      <c r="GP52" s="57"/>
      <c r="GQ52" s="57"/>
      <c r="GR52" s="57"/>
      <c r="GS52" s="57"/>
      <c r="GT52" s="57"/>
      <c r="GU52" s="57"/>
      <c r="GV52" s="57"/>
      <c r="GW52" s="57"/>
      <c r="GX52" s="57"/>
      <c r="GY52" s="57"/>
      <c r="GZ52" s="57"/>
      <c r="HA52" s="57"/>
      <c r="HB52" s="57"/>
      <c r="HC52" s="57"/>
      <c r="HD52" s="57"/>
      <c r="HE52" s="57"/>
      <c r="HF52" s="57"/>
      <c r="HG52" s="57"/>
      <c r="HH52" s="57"/>
      <c r="HI52" s="57"/>
      <c r="HJ52" s="57"/>
      <c r="HK52" s="57"/>
      <c r="HL52" s="57"/>
      <c r="HM52" s="57"/>
      <c r="HN52" s="57"/>
      <c r="HO52" s="57"/>
      <c r="HP52" s="57"/>
      <c r="HQ52" s="57"/>
      <c r="HR52" s="57"/>
      <c r="HS52" s="57"/>
      <c r="HT52" s="57"/>
      <c r="HU52" s="57"/>
      <c r="HV52" s="57"/>
      <c r="HW52" s="57"/>
      <c r="HX52" s="57"/>
      <c r="HY52" s="57"/>
      <c r="HZ52" s="57"/>
      <c r="IA52" s="57"/>
      <c r="IB52" s="57"/>
      <c r="IC52" s="57"/>
      <c r="ID52" s="57"/>
      <c r="IE52" s="57"/>
      <c r="IF52" s="57"/>
      <c r="IG52" s="57"/>
      <c r="IH52" s="57"/>
      <c r="II52" s="57"/>
      <c r="IJ52" s="57"/>
      <c r="IK52" s="57"/>
      <c r="IL52" s="57"/>
      <c r="IM52" s="57"/>
      <c r="IN52" s="57"/>
      <c r="IO52" s="57"/>
      <c r="IP52" s="57"/>
      <c r="IQ52" s="57"/>
      <c r="IR52" s="57"/>
      <c r="IS52" s="57"/>
      <c r="IT52" s="57"/>
      <c r="IU52" s="57"/>
      <c r="IV52" s="57"/>
    </row>
    <row r="53" spans="1:256" x14ac:dyDescent="0.25">
      <c r="A53" s="76" t="s">
        <v>170</v>
      </c>
      <c r="B53" s="82">
        <v>0</v>
      </c>
      <c r="C53" s="83">
        <v>0</v>
      </c>
      <c r="D53" s="82">
        <v>0</v>
      </c>
      <c r="E53" s="83" t="s">
        <v>166</v>
      </c>
      <c r="F53" s="82">
        <v>0</v>
      </c>
      <c r="G53" s="83" t="s">
        <v>166</v>
      </c>
      <c r="H53" s="82"/>
      <c r="I53" s="83"/>
      <c r="J53" s="82"/>
      <c r="K53" s="83"/>
      <c r="L53" s="82"/>
      <c r="M53" s="83"/>
      <c r="N53" s="82"/>
      <c r="O53" s="83"/>
      <c r="P53" s="82"/>
      <c r="Q53" s="83"/>
      <c r="R53" s="82">
        <v>0</v>
      </c>
      <c r="S53" s="83" t="s">
        <v>166</v>
      </c>
      <c r="T53" s="82">
        <v>0</v>
      </c>
      <c r="U53" s="83" t="s">
        <v>166</v>
      </c>
      <c r="V53" s="82">
        <v>5.4600000000000003E-2</v>
      </c>
      <c r="W53" s="83">
        <v>0</v>
      </c>
      <c r="X53" s="82"/>
      <c r="Y53" s="83"/>
      <c r="Z53" s="82"/>
      <c r="AA53" s="83"/>
      <c r="AB53" s="82"/>
      <c r="AC53" s="83"/>
      <c r="AD53" s="82"/>
      <c r="AE53" s="83"/>
      <c r="AF53" s="82"/>
      <c r="AG53" s="83"/>
      <c r="AH53" s="82"/>
      <c r="AI53" s="83"/>
      <c r="AJ53" s="82"/>
      <c r="AK53" s="83"/>
      <c r="AL53" s="57"/>
    </row>
    <row r="54" spans="1:256" s="58" customFormat="1" x14ac:dyDescent="0.2">
      <c r="A54" s="76" t="s">
        <v>171</v>
      </c>
      <c r="B54" s="82">
        <v>0.01</v>
      </c>
      <c r="C54" s="83">
        <v>0</v>
      </c>
      <c r="D54" s="82">
        <v>0.01</v>
      </c>
      <c r="E54" s="83" t="s">
        <v>166</v>
      </c>
      <c r="F54" s="82">
        <v>2.3999999999999998E-3</v>
      </c>
      <c r="G54" s="83" t="s">
        <v>166</v>
      </c>
      <c r="H54" s="82"/>
      <c r="I54" s="83"/>
      <c r="J54" s="82"/>
      <c r="K54" s="83"/>
      <c r="L54" s="82"/>
      <c r="M54" s="83"/>
      <c r="N54" s="82"/>
      <c r="O54" s="83"/>
      <c r="P54" s="82"/>
      <c r="Q54" s="83"/>
      <c r="R54" s="82">
        <v>0.36959999999999998</v>
      </c>
      <c r="S54" s="83" t="s">
        <v>166</v>
      </c>
      <c r="T54" s="82">
        <v>6.9999999999999999E-4</v>
      </c>
      <c r="U54" s="83" t="s">
        <v>166</v>
      </c>
      <c r="V54" s="82">
        <v>1.52E-2</v>
      </c>
      <c r="W54" s="83">
        <v>0</v>
      </c>
      <c r="X54" s="82"/>
      <c r="Y54" s="83"/>
      <c r="Z54" s="82"/>
      <c r="AA54" s="83"/>
      <c r="AB54" s="82"/>
      <c r="AC54" s="83"/>
      <c r="AD54" s="82"/>
      <c r="AE54" s="83"/>
      <c r="AF54" s="82"/>
      <c r="AG54" s="83"/>
      <c r="AH54" s="82"/>
      <c r="AI54" s="83"/>
      <c r="AJ54" s="82"/>
      <c r="AK54" s="83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  <c r="DJ54" s="57"/>
      <c r="DK54" s="57"/>
      <c r="DL54" s="57"/>
      <c r="DM54" s="57"/>
      <c r="DN54" s="57"/>
      <c r="DO54" s="57"/>
      <c r="DP54" s="57"/>
      <c r="DQ54" s="57"/>
      <c r="DR54" s="57"/>
      <c r="DS54" s="57"/>
      <c r="DT54" s="57"/>
      <c r="DU54" s="57"/>
      <c r="DV54" s="57"/>
      <c r="DW54" s="57"/>
      <c r="DX54" s="57"/>
      <c r="DY54" s="57"/>
      <c r="DZ54" s="57"/>
      <c r="EA54" s="57"/>
      <c r="EB54" s="57"/>
      <c r="EC54" s="57"/>
      <c r="ED54" s="57"/>
      <c r="EE54" s="57"/>
      <c r="EF54" s="57"/>
      <c r="EG54" s="57"/>
      <c r="EH54" s="57"/>
      <c r="EI54" s="57"/>
      <c r="EJ54" s="57"/>
      <c r="EK54" s="57"/>
      <c r="EL54" s="57"/>
      <c r="EM54" s="57"/>
      <c r="EN54" s="57"/>
      <c r="EO54" s="57"/>
      <c r="EP54" s="57"/>
      <c r="EQ54" s="57"/>
      <c r="ER54" s="57"/>
      <c r="ES54" s="57"/>
      <c r="ET54" s="57"/>
      <c r="EU54" s="57"/>
      <c r="EV54" s="57"/>
      <c r="EW54" s="57"/>
      <c r="EX54" s="57"/>
      <c r="EY54" s="57"/>
      <c r="EZ54" s="57"/>
      <c r="FA54" s="57"/>
      <c r="FB54" s="57"/>
      <c r="FC54" s="57"/>
      <c r="FD54" s="57"/>
      <c r="FE54" s="57"/>
      <c r="FF54" s="57"/>
      <c r="FG54" s="57"/>
      <c r="FH54" s="57"/>
      <c r="FI54" s="57"/>
      <c r="FJ54" s="57"/>
      <c r="FK54" s="57"/>
      <c r="FL54" s="57"/>
      <c r="FM54" s="57"/>
      <c r="FN54" s="57"/>
      <c r="FO54" s="57"/>
      <c r="FP54" s="57"/>
      <c r="FQ54" s="57"/>
      <c r="FR54" s="57"/>
      <c r="FS54" s="57"/>
      <c r="FT54" s="57"/>
      <c r="FU54" s="57"/>
      <c r="FV54" s="57"/>
      <c r="FW54" s="57"/>
      <c r="FX54" s="57"/>
      <c r="FY54" s="57"/>
      <c r="FZ54" s="57"/>
      <c r="GA54" s="57"/>
      <c r="GB54" s="57"/>
      <c r="GC54" s="57"/>
      <c r="GD54" s="57"/>
      <c r="GE54" s="57"/>
      <c r="GF54" s="57"/>
      <c r="GG54" s="57"/>
      <c r="GH54" s="57"/>
      <c r="GI54" s="57"/>
      <c r="GJ54" s="57"/>
      <c r="GK54" s="57"/>
      <c r="GL54" s="57"/>
      <c r="GM54" s="57"/>
      <c r="GN54" s="57"/>
      <c r="GO54" s="57"/>
      <c r="GP54" s="57"/>
      <c r="GQ54" s="57"/>
      <c r="GR54" s="57"/>
      <c r="GS54" s="57"/>
      <c r="GT54" s="57"/>
      <c r="GU54" s="57"/>
      <c r="GV54" s="57"/>
      <c r="GW54" s="57"/>
      <c r="GX54" s="57"/>
      <c r="GY54" s="57"/>
      <c r="GZ54" s="57"/>
      <c r="HA54" s="57"/>
      <c r="HB54" s="57"/>
      <c r="HC54" s="57"/>
      <c r="HD54" s="57"/>
      <c r="HE54" s="57"/>
      <c r="HF54" s="57"/>
      <c r="HG54" s="57"/>
      <c r="HH54" s="57"/>
      <c r="HI54" s="57"/>
      <c r="HJ54" s="57"/>
      <c r="HK54" s="57"/>
      <c r="HL54" s="57"/>
      <c r="HM54" s="57"/>
      <c r="HN54" s="57"/>
      <c r="HO54" s="57"/>
      <c r="HP54" s="57"/>
      <c r="HQ54" s="57"/>
      <c r="HR54" s="57"/>
      <c r="HS54" s="57"/>
      <c r="HT54" s="57"/>
      <c r="HU54" s="57"/>
      <c r="HV54" s="57"/>
      <c r="HW54" s="57"/>
      <c r="HX54" s="57"/>
      <c r="HY54" s="57"/>
      <c r="HZ54" s="57"/>
      <c r="IA54" s="57"/>
      <c r="IB54" s="57"/>
      <c r="IC54" s="57"/>
      <c r="ID54" s="57"/>
      <c r="IE54" s="57"/>
      <c r="IF54" s="57"/>
      <c r="IG54" s="57"/>
      <c r="IH54" s="57"/>
      <c r="II54" s="57"/>
      <c r="IJ54" s="57"/>
      <c r="IK54" s="57"/>
      <c r="IL54" s="57"/>
      <c r="IM54" s="57"/>
      <c r="IN54" s="57"/>
      <c r="IO54" s="57"/>
      <c r="IP54" s="57"/>
      <c r="IQ54" s="57"/>
      <c r="IR54" s="57"/>
      <c r="IS54" s="57"/>
      <c r="IT54" s="57"/>
      <c r="IU54" s="57"/>
      <c r="IV54" s="57"/>
    </row>
    <row r="55" spans="1:256" s="88" customFormat="1" ht="12.75" customHeight="1" x14ac:dyDescent="0.2">
      <c r="A55" s="84" t="s">
        <v>172</v>
      </c>
      <c r="B55" s="89">
        <v>1.7399999999999999E-2</v>
      </c>
      <c r="C55" s="90"/>
      <c r="D55" s="89">
        <v>6.8000000000000005E-2</v>
      </c>
      <c r="E55" s="91"/>
      <c r="F55" s="85">
        <v>1.03E-2</v>
      </c>
      <c r="G55" s="86" t="s">
        <v>166</v>
      </c>
      <c r="H55" s="85"/>
      <c r="I55" s="86"/>
      <c r="J55" s="85"/>
      <c r="K55" s="86"/>
      <c r="L55" s="85"/>
      <c r="M55" s="86"/>
      <c r="N55" s="85"/>
      <c r="O55" s="86"/>
      <c r="P55" s="85"/>
      <c r="Q55" s="86"/>
      <c r="R55" s="102">
        <v>8.6E-3</v>
      </c>
      <c r="S55" s="103"/>
      <c r="T55" s="102">
        <v>2.5100000000000001E-2</v>
      </c>
      <c r="U55" s="103"/>
      <c r="V55" s="102"/>
      <c r="W55" s="103"/>
      <c r="X55" s="102"/>
      <c r="Y55" s="103"/>
      <c r="Z55" s="102"/>
      <c r="AA55" s="103"/>
      <c r="AB55" s="102"/>
      <c r="AC55" s="103"/>
      <c r="AD55" s="102"/>
      <c r="AE55" s="103"/>
      <c r="AF55" s="102"/>
      <c r="AG55" s="103"/>
      <c r="AH55" s="102"/>
      <c r="AI55" s="103"/>
      <c r="AJ55" s="102"/>
      <c r="AK55" s="103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7"/>
      <c r="AW55" s="87"/>
      <c r="AX55" s="87"/>
      <c r="AY55" s="87"/>
      <c r="AZ55" s="87"/>
      <c r="BA55" s="87"/>
      <c r="BB55" s="87"/>
      <c r="BC55" s="87"/>
      <c r="BD55" s="87"/>
      <c r="BE55" s="87"/>
      <c r="BF55" s="87"/>
      <c r="BG55" s="87"/>
      <c r="BH55" s="87"/>
      <c r="BI55" s="87"/>
      <c r="BJ55" s="87"/>
      <c r="BK55" s="87"/>
      <c r="BL55" s="87"/>
      <c r="BM55" s="87"/>
      <c r="BN55" s="87"/>
      <c r="BO55" s="87"/>
      <c r="BP55" s="87"/>
      <c r="BQ55" s="87"/>
      <c r="BR55" s="87"/>
      <c r="BS55" s="87"/>
      <c r="BT55" s="87"/>
      <c r="BU55" s="87"/>
      <c r="BV55" s="87"/>
      <c r="BW55" s="87"/>
      <c r="BX55" s="87"/>
      <c r="BY55" s="87"/>
      <c r="BZ55" s="87"/>
      <c r="CA55" s="87"/>
      <c r="CB55" s="87"/>
      <c r="CC55" s="87"/>
      <c r="CD55" s="87"/>
      <c r="CE55" s="87"/>
      <c r="CF55" s="87"/>
      <c r="CG55" s="87"/>
      <c r="CH55" s="87"/>
      <c r="CI55" s="87"/>
      <c r="CJ55" s="87"/>
      <c r="CK55" s="87"/>
      <c r="CL55" s="87"/>
      <c r="CM55" s="87"/>
      <c r="CN55" s="87"/>
      <c r="CO55" s="87"/>
      <c r="CP55" s="87"/>
      <c r="CQ55" s="87"/>
      <c r="CR55" s="87"/>
      <c r="CS55" s="87"/>
      <c r="CT55" s="87"/>
      <c r="CU55" s="87"/>
      <c r="CV55" s="87"/>
      <c r="CW55" s="87"/>
      <c r="CX55" s="87"/>
      <c r="CY55" s="87"/>
      <c r="CZ55" s="87"/>
      <c r="DA55" s="87"/>
      <c r="DB55" s="87"/>
      <c r="DC55" s="87"/>
      <c r="DD55" s="87"/>
      <c r="DE55" s="87"/>
      <c r="DF55" s="87"/>
      <c r="DG55" s="87"/>
      <c r="DH55" s="87"/>
      <c r="DI55" s="87"/>
      <c r="DJ55" s="87"/>
      <c r="DK55" s="87"/>
      <c r="DL55" s="87"/>
      <c r="DM55" s="87"/>
      <c r="DN55" s="87"/>
      <c r="DO55" s="87"/>
      <c r="DP55" s="87"/>
      <c r="DQ55" s="87"/>
      <c r="DR55" s="87"/>
      <c r="DS55" s="87"/>
      <c r="DT55" s="87"/>
      <c r="DU55" s="87"/>
      <c r="DV55" s="87"/>
      <c r="DW55" s="87"/>
      <c r="DX55" s="87"/>
      <c r="DY55" s="87"/>
      <c r="DZ55" s="87"/>
      <c r="EA55" s="87"/>
      <c r="EB55" s="87"/>
      <c r="EC55" s="87"/>
      <c r="ED55" s="87"/>
      <c r="EE55" s="87"/>
      <c r="EF55" s="87"/>
      <c r="EG55" s="87"/>
      <c r="EH55" s="87"/>
      <c r="EI55" s="87"/>
      <c r="EJ55" s="87"/>
      <c r="EK55" s="87"/>
      <c r="EL55" s="87"/>
      <c r="EM55" s="87"/>
      <c r="EN55" s="87"/>
      <c r="EO55" s="87"/>
      <c r="EP55" s="87"/>
      <c r="EQ55" s="87"/>
      <c r="ER55" s="87"/>
      <c r="ES55" s="87"/>
      <c r="ET55" s="87"/>
      <c r="EU55" s="87"/>
      <c r="EV55" s="87"/>
      <c r="EW55" s="87"/>
      <c r="EX55" s="87"/>
      <c r="EY55" s="87"/>
      <c r="EZ55" s="87"/>
      <c r="FA55" s="87"/>
      <c r="FB55" s="87"/>
      <c r="FC55" s="87"/>
      <c r="FD55" s="87"/>
      <c r="FE55" s="87"/>
      <c r="FF55" s="87"/>
      <c r="FG55" s="87"/>
      <c r="FH55" s="87"/>
      <c r="FI55" s="87"/>
      <c r="FJ55" s="87"/>
      <c r="FK55" s="87"/>
      <c r="FL55" s="87"/>
      <c r="FM55" s="87"/>
      <c r="FN55" s="87"/>
      <c r="FO55" s="87"/>
      <c r="FP55" s="87"/>
      <c r="FQ55" s="87"/>
      <c r="FR55" s="87"/>
      <c r="FS55" s="87"/>
      <c r="FT55" s="87"/>
      <c r="FU55" s="87"/>
      <c r="FV55" s="87"/>
      <c r="FW55" s="87"/>
      <c r="FX55" s="87"/>
      <c r="FY55" s="87"/>
      <c r="FZ55" s="87"/>
      <c r="GA55" s="87"/>
      <c r="GB55" s="87"/>
      <c r="GC55" s="87"/>
      <c r="GD55" s="87"/>
      <c r="GE55" s="87"/>
      <c r="GF55" s="87"/>
      <c r="GG55" s="87"/>
      <c r="GH55" s="87"/>
      <c r="GI55" s="87"/>
      <c r="GJ55" s="87"/>
      <c r="GK55" s="87"/>
      <c r="GL55" s="87"/>
      <c r="GM55" s="87"/>
      <c r="GN55" s="87"/>
      <c r="GO55" s="87"/>
      <c r="GP55" s="87"/>
      <c r="GQ55" s="87"/>
      <c r="GR55" s="87"/>
      <c r="GS55" s="87"/>
      <c r="GT55" s="87"/>
      <c r="GU55" s="87"/>
      <c r="GV55" s="87"/>
      <c r="GW55" s="87"/>
      <c r="GX55" s="87"/>
      <c r="GY55" s="87"/>
      <c r="GZ55" s="87"/>
      <c r="HA55" s="87"/>
      <c r="HB55" s="87"/>
      <c r="HC55" s="87"/>
      <c r="HD55" s="87"/>
      <c r="HE55" s="87"/>
      <c r="HF55" s="87"/>
      <c r="HG55" s="87"/>
      <c r="HH55" s="87"/>
      <c r="HI55" s="87"/>
      <c r="HJ55" s="87"/>
      <c r="HK55" s="87"/>
      <c r="HL55" s="87"/>
      <c r="HM55" s="87"/>
      <c r="HN55" s="87"/>
      <c r="HO55" s="87"/>
      <c r="HP55" s="87"/>
      <c r="HQ55" s="87"/>
      <c r="HR55" s="87"/>
      <c r="HS55" s="87"/>
      <c r="HT55" s="87"/>
      <c r="HU55" s="87"/>
      <c r="HV55" s="87"/>
      <c r="HW55" s="87"/>
      <c r="HX55" s="87"/>
      <c r="HY55" s="87"/>
      <c r="HZ55" s="87"/>
      <c r="IA55" s="87"/>
      <c r="IB55" s="87"/>
      <c r="IC55" s="87"/>
      <c r="ID55" s="87"/>
      <c r="IE55" s="87"/>
      <c r="IF55" s="87"/>
      <c r="IG55" s="87"/>
      <c r="IH55" s="87"/>
      <c r="II55" s="87"/>
      <c r="IJ55" s="87"/>
      <c r="IK55" s="87"/>
      <c r="IL55" s="87"/>
      <c r="IM55" s="87"/>
      <c r="IN55" s="87"/>
      <c r="IO55" s="87"/>
      <c r="IP55" s="87"/>
      <c r="IQ55" s="87"/>
      <c r="IR55" s="87"/>
      <c r="IS55" s="87"/>
      <c r="IT55" s="87"/>
      <c r="IU55" s="87"/>
      <c r="IV55" s="87"/>
    </row>
    <row r="56" spans="1:256" ht="7.5" customHeight="1" x14ac:dyDescent="0.25">
      <c r="A56" s="92"/>
      <c r="B56" s="93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</row>
    <row r="57" spans="1:256" s="53" customFormat="1" x14ac:dyDescent="0.25">
      <c r="A57" s="71" t="s">
        <v>173</v>
      </c>
      <c r="B57" s="80" t="str">
        <f>B$4</f>
        <v>26-31-jul-24</v>
      </c>
      <c r="C57" s="75"/>
      <c r="D57" s="80">
        <f>D$4</f>
        <v>45505</v>
      </c>
      <c r="E57" s="75"/>
      <c r="F57" s="80" t="e">
        <f ca="1">F$4</f>
        <v>#NAME?</v>
      </c>
      <c r="G57" s="75"/>
      <c r="H57" s="80" t="str">
        <f>H$4</f>
        <v>Meta Parcial</v>
      </c>
      <c r="I57" s="75"/>
      <c r="J57" s="80" t="str">
        <f>J$4</f>
        <v>01-25-Out-24</v>
      </c>
      <c r="K57" s="75"/>
      <c r="L57" s="80" t="str">
        <f>L$4</f>
        <v>Meta Parcial</v>
      </c>
      <c r="M57" s="75"/>
      <c r="N57" s="80" t="str">
        <f>N$4</f>
        <v>26-31-Out-24</v>
      </c>
      <c r="O57" s="75"/>
      <c r="P57" s="80" t="str">
        <f>P$4</f>
        <v>Meta Mensal</v>
      </c>
      <c r="Q57" s="75"/>
      <c r="R57" s="80">
        <f>R$4</f>
        <v>45566</v>
      </c>
      <c r="S57" s="75"/>
      <c r="T57" s="80" t="e">
        <f ca="1">T$4</f>
        <v>#NAME?</v>
      </c>
      <c r="U57" s="75"/>
      <c r="V57" s="80" t="e">
        <f ca="1">V$4</f>
        <v>#NAME?</v>
      </c>
      <c r="W57" s="75"/>
      <c r="X57" s="80" t="e">
        <f ca="1">X$4</f>
        <v>#NAME?</v>
      </c>
      <c r="Y57" s="75"/>
      <c r="Z57" s="80" t="e">
        <f ca="1">Z$4</f>
        <v>#NAME?</v>
      </c>
      <c r="AA57" s="75"/>
      <c r="AB57" s="80" t="e">
        <f ca="1">AB$4</f>
        <v>#NAME?</v>
      </c>
      <c r="AC57" s="75"/>
      <c r="AD57" s="80" t="e">
        <f ca="1">AD$4</f>
        <v>#NAME?</v>
      </c>
      <c r="AE57" s="75"/>
      <c r="AF57" s="80" t="e">
        <f ca="1">AF$4</f>
        <v>#NAME?</v>
      </c>
      <c r="AG57" s="75"/>
      <c r="AH57" s="80" t="e">
        <f ca="1">AH$4</f>
        <v>#NAME?</v>
      </c>
      <c r="AI57" s="75"/>
      <c r="AJ57" s="80" t="e">
        <f ca="1">AJ$4</f>
        <v>#NAME?</v>
      </c>
      <c r="AK57" s="75"/>
    </row>
    <row r="58" spans="1:256" s="58" customFormat="1" x14ac:dyDescent="0.2">
      <c r="A58" s="76" t="s">
        <v>36</v>
      </c>
      <c r="B58" s="100">
        <v>0</v>
      </c>
      <c r="C58" s="101"/>
      <c r="D58" s="100">
        <v>0</v>
      </c>
      <c r="E58" s="101"/>
      <c r="F58" s="100">
        <v>0</v>
      </c>
      <c r="G58" s="101"/>
      <c r="H58" s="100"/>
      <c r="I58" s="101"/>
      <c r="J58" s="100"/>
      <c r="K58" s="101"/>
      <c r="L58" s="100"/>
      <c r="M58" s="101"/>
      <c r="N58" s="100"/>
      <c r="O58" s="101"/>
      <c r="P58" s="100"/>
      <c r="Q58" s="101"/>
      <c r="R58" s="100">
        <v>0</v>
      </c>
      <c r="S58" s="101"/>
      <c r="T58" s="100">
        <v>0</v>
      </c>
      <c r="U58" s="101"/>
      <c r="V58" s="100">
        <v>5.8999999999999999E-3</v>
      </c>
      <c r="W58" s="101"/>
      <c r="X58" s="100"/>
      <c r="Y58" s="101"/>
      <c r="Z58" s="100"/>
      <c r="AA58" s="101"/>
      <c r="AB58" s="100"/>
      <c r="AC58" s="101"/>
      <c r="AD58" s="100"/>
      <c r="AE58" s="101"/>
      <c r="AF58" s="100"/>
      <c r="AG58" s="101"/>
      <c r="AH58" s="100"/>
      <c r="AI58" s="101"/>
      <c r="AJ58" s="100"/>
      <c r="AK58" s="101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  <c r="BM58" s="57"/>
      <c r="BN58" s="57"/>
      <c r="BO58" s="57"/>
      <c r="BP58" s="57"/>
      <c r="BQ58" s="57"/>
      <c r="BR58" s="57"/>
      <c r="BS58" s="57"/>
      <c r="BT58" s="57"/>
      <c r="BU58" s="57"/>
      <c r="BV58" s="57"/>
      <c r="BW58" s="57"/>
      <c r="BX58" s="57"/>
      <c r="BY58" s="57"/>
      <c r="BZ58" s="57"/>
      <c r="CA58" s="57"/>
      <c r="CB58" s="57"/>
      <c r="CC58" s="57"/>
      <c r="CD58" s="57"/>
      <c r="CE58" s="57"/>
      <c r="CF58" s="57"/>
      <c r="CG58" s="57"/>
      <c r="CH58" s="57"/>
      <c r="CI58" s="57"/>
      <c r="CJ58" s="57"/>
      <c r="CK58" s="57"/>
      <c r="CL58" s="57"/>
      <c r="CM58" s="57"/>
      <c r="CN58" s="57"/>
      <c r="CO58" s="57"/>
      <c r="CP58" s="57"/>
      <c r="CQ58" s="57"/>
      <c r="CR58" s="57"/>
      <c r="CS58" s="57"/>
      <c r="CT58" s="57"/>
      <c r="CU58" s="57"/>
      <c r="CV58" s="57"/>
      <c r="CW58" s="57"/>
      <c r="CX58" s="57"/>
      <c r="CY58" s="57"/>
      <c r="CZ58" s="57"/>
      <c r="DA58" s="57"/>
      <c r="DB58" s="57"/>
      <c r="DC58" s="57"/>
      <c r="DD58" s="57"/>
      <c r="DE58" s="57"/>
      <c r="DF58" s="57"/>
      <c r="DG58" s="57"/>
      <c r="DH58" s="57"/>
      <c r="DI58" s="57"/>
      <c r="DJ58" s="57"/>
      <c r="DK58" s="57"/>
      <c r="DL58" s="57"/>
      <c r="DM58" s="57"/>
      <c r="DN58" s="57"/>
      <c r="DO58" s="57"/>
      <c r="DP58" s="57"/>
      <c r="DQ58" s="57"/>
      <c r="DR58" s="57"/>
      <c r="DS58" s="57"/>
      <c r="DT58" s="57"/>
      <c r="DU58" s="57"/>
      <c r="DV58" s="57"/>
      <c r="DW58" s="57"/>
      <c r="DX58" s="57"/>
      <c r="DY58" s="57"/>
      <c r="DZ58" s="57"/>
      <c r="EA58" s="57"/>
      <c r="EB58" s="57"/>
      <c r="EC58" s="57"/>
      <c r="ED58" s="57"/>
      <c r="EE58" s="57"/>
      <c r="EF58" s="57"/>
      <c r="EG58" s="57"/>
      <c r="EH58" s="57"/>
      <c r="EI58" s="57"/>
      <c r="EJ58" s="57"/>
      <c r="EK58" s="57"/>
      <c r="EL58" s="57"/>
      <c r="EM58" s="57"/>
      <c r="EN58" s="57"/>
      <c r="EO58" s="57"/>
      <c r="EP58" s="57"/>
      <c r="EQ58" s="57"/>
      <c r="ER58" s="57"/>
      <c r="ES58" s="57"/>
      <c r="ET58" s="57"/>
      <c r="EU58" s="57"/>
      <c r="EV58" s="57"/>
      <c r="EW58" s="57"/>
      <c r="EX58" s="57"/>
      <c r="EY58" s="57"/>
      <c r="EZ58" s="57"/>
      <c r="FA58" s="57"/>
      <c r="FB58" s="57"/>
      <c r="FC58" s="57"/>
      <c r="FD58" s="57"/>
      <c r="FE58" s="57"/>
      <c r="FF58" s="57"/>
      <c r="FG58" s="57"/>
      <c r="FH58" s="57"/>
      <c r="FI58" s="57"/>
      <c r="FJ58" s="57"/>
      <c r="FK58" s="57"/>
      <c r="FL58" s="57"/>
      <c r="FM58" s="57"/>
      <c r="FN58" s="57"/>
      <c r="FO58" s="57"/>
      <c r="FP58" s="57"/>
      <c r="FQ58" s="57"/>
      <c r="FR58" s="57"/>
      <c r="FS58" s="57"/>
      <c r="FT58" s="57"/>
      <c r="FU58" s="57"/>
      <c r="FV58" s="57"/>
      <c r="FW58" s="57"/>
      <c r="FX58" s="57"/>
      <c r="FY58" s="57"/>
      <c r="FZ58" s="57"/>
      <c r="GA58" s="57"/>
      <c r="GB58" s="57"/>
      <c r="GC58" s="57"/>
      <c r="GD58" s="57"/>
      <c r="GE58" s="57"/>
      <c r="GF58" s="57"/>
      <c r="GG58" s="57"/>
      <c r="GH58" s="57"/>
      <c r="GI58" s="57"/>
      <c r="GJ58" s="57"/>
      <c r="GK58" s="57"/>
      <c r="GL58" s="57"/>
      <c r="GM58" s="57"/>
      <c r="GN58" s="57"/>
      <c r="GO58" s="57"/>
      <c r="GP58" s="57"/>
      <c r="GQ58" s="57"/>
      <c r="GR58" s="57"/>
      <c r="GS58" s="57"/>
      <c r="GT58" s="57"/>
      <c r="GU58" s="57"/>
      <c r="GV58" s="57"/>
      <c r="GW58" s="57"/>
      <c r="GX58" s="57"/>
      <c r="GY58" s="57"/>
      <c r="GZ58" s="57"/>
      <c r="HA58" s="57"/>
      <c r="HB58" s="57"/>
      <c r="HC58" s="57"/>
      <c r="HD58" s="57"/>
      <c r="HE58" s="57"/>
      <c r="HF58" s="57"/>
      <c r="HG58" s="57"/>
      <c r="HH58" s="57"/>
      <c r="HI58" s="57"/>
      <c r="HJ58" s="57"/>
      <c r="HK58" s="57"/>
      <c r="HL58" s="57"/>
      <c r="HM58" s="57"/>
      <c r="HN58" s="57"/>
      <c r="HO58" s="57"/>
      <c r="HP58" s="57"/>
      <c r="HQ58" s="57"/>
      <c r="HR58" s="57"/>
      <c r="HS58" s="57"/>
      <c r="HT58" s="57"/>
      <c r="HU58" s="57"/>
      <c r="HV58" s="57"/>
      <c r="HW58" s="57"/>
      <c r="HX58" s="57"/>
      <c r="HY58" s="57"/>
      <c r="HZ58" s="57"/>
      <c r="IA58" s="57"/>
      <c r="IB58" s="57"/>
      <c r="IC58" s="57"/>
      <c r="ID58" s="57"/>
      <c r="IE58" s="57"/>
      <c r="IF58" s="57"/>
      <c r="IG58" s="57"/>
      <c r="IH58" s="57"/>
      <c r="II58" s="57"/>
      <c r="IJ58" s="57"/>
      <c r="IK58" s="57"/>
      <c r="IL58" s="57"/>
      <c r="IM58" s="57"/>
      <c r="IN58" s="57"/>
      <c r="IO58" s="57"/>
      <c r="IP58" s="57"/>
      <c r="IQ58" s="57"/>
      <c r="IR58" s="57"/>
      <c r="IS58" s="57"/>
      <c r="IT58" s="57"/>
      <c r="IU58" s="57"/>
      <c r="IV58" s="57"/>
    </row>
    <row r="59" spans="1:256" s="58" customFormat="1" x14ac:dyDescent="0.2">
      <c r="A59" s="76" t="s">
        <v>167</v>
      </c>
      <c r="B59" s="100">
        <v>0</v>
      </c>
      <c r="C59" s="101"/>
      <c r="D59" s="100">
        <v>0</v>
      </c>
      <c r="E59" s="101"/>
      <c r="F59" s="100">
        <v>0</v>
      </c>
      <c r="G59" s="101"/>
      <c r="H59" s="100"/>
      <c r="I59" s="101"/>
      <c r="J59" s="100"/>
      <c r="K59" s="101"/>
      <c r="L59" s="100"/>
      <c r="M59" s="101"/>
      <c r="N59" s="100"/>
      <c r="O59" s="101"/>
      <c r="P59" s="100"/>
      <c r="Q59" s="101"/>
      <c r="R59" s="100">
        <v>0.01</v>
      </c>
      <c r="S59" s="101"/>
      <c r="T59" s="100">
        <v>2.5999999999999999E-2</v>
      </c>
      <c r="U59" s="101"/>
      <c r="V59" s="100">
        <v>4.2500000000000003E-2</v>
      </c>
      <c r="W59" s="101"/>
      <c r="X59" s="100"/>
      <c r="Y59" s="101"/>
      <c r="Z59" s="100"/>
      <c r="AA59" s="101"/>
      <c r="AB59" s="100"/>
      <c r="AC59" s="101"/>
      <c r="AD59" s="100"/>
      <c r="AE59" s="101"/>
      <c r="AF59" s="100"/>
      <c r="AG59" s="101"/>
      <c r="AH59" s="100"/>
      <c r="AI59" s="101"/>
      <c r="AJ59" s="100"/>
      <c r="AK59" s="101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  <c r="BM59" s="57"/>
      <c r="BN59" s="57"/>
      <c r="BO59" s="57"/>
      <c r="BP59" s="57"/>
      <c r="BQ59" s="57"/>
      <c r="BR59" s="57"/>
      <c r="BS59" s="57"/>
      <c r="BT59" s="57"/>
      <c r="BU59" s="57"/>
      <c r="BV59" s="57"/>
      <c r="BW59" s="57"/>
      <c r="BX59" s="57"/>
      <c r="BY59" s="57"/>
      <c r="BZ59" s="57"/>
      <c r="CA59" s="57"/>
      <c r="CB59" s="57"/>
      <c r="CC59" s="57"/>
      <c r="CD59" s="57"/>
      <c r="CE59" s="57"/>
      <c r="CF59" s="57"/>
      <c r="CG59" s="57"/>
      <c r="CH59" s="57"/>
      <c r="CI59" s="57"/>
      <c r="CJ59" s="57"/>
      <c r="CK59" s="57"/>
      <c r="CL59" s="57"/>
      <c r="CM59" s="57"/>
      <c r="CN59" s="57"/>
      <c r="CO59" s="57"/>
      <c r="CP59" s="57"/>
      <c r="CQ59" s="57"/>
      <c r="CR59" s="57"/>
      <c r="CS59" s="57"/>
      <c r="CT59" s="57"/>
      <c r="CU59" s="57"/>
      <c r="CV59" s="57"/>
      <c r="CW59" s="57"/>
      <c r="CX59" s="57"/>
      <c r="CY59" s="57"/>
      <c r="CZ59" s="57"/>
      <c r="DA59" s="57"/>
      <c r="DB59" s="57"/>
      <c r="DC59" s="57"/>
      <c r="DD59" s="57"/>
      <c r="DE59" s="57"/>
      <c r="DF59" s="57"/>
      <c r="DG59" s="57"/>
      <c r="DH59" s="57"/>
      <c r="DI59" s="57"/>
      <c r="DJ59" s="57"/>
      <c r="DK59" s="57"/>
      <c r="DL59" s="57"/>
      <c r="DM59" s="57"/>
      <c r="DN59" s="57"/>
      <c r="DO59" s="57"/>
      <c r="DP59" s="57"/>
      <c r="DQ59" s="57"/>
      <c r="DR59" s="57"/>
      <c r="DS59" s="57"/>
      <c r="DT59" s="57"/>
      <c r="DU59" s="57"/>
      <c r="DV59" s="57"/>
      <c r="DW59" s="57"/>
      <c r="DX59" s="57"/>
      <c r="DY59" s="57"/>
      <c r="DZ59" s="57"/>
      <c r="EA59" s="57"/>
      <c r="EB59" s="57"/>
      <c r="EC59" s="57"/>
      <c r="ED59" s="57"/>
      <c r="EE59" s="57"/>
      <c r="EF59" s="57"/>
      <c r="EG59" s="57"/>
      <c r="EH59" s="57"/>
      <c r="EI59" s="57"/>
      <c r="EJ59" s="57"/>
      <c r="EK59" s="57"/>
      <c r="EL59" s="57"/>
      <c r="EM59" s="57"/>
      <c r="EN59" s="57"/>
      <c r="EO59" s="57"/>
      <c r="EP59" s="57"/>
      <c r="EQ59" s="57"/>
      <c r="ER59" s="57"/>
      <c r="ES59" s="57"/>
      <c r="ET59" s="57"/>
      <c r="EU59" s="57"/>
      <c r="EV59" s="57"/>
      <c r="EW59" s="57"/>
      <c r="EX59" s="57"/>
      <c r="EY59" s="57"/>
      <c r="EZ59" s="57"/>
      <c r="FA59" s="57"/>
      <c r="FB59" s="57"/>
      <c r="FC59" s="57"/>
      <c r="FD59" s="57"/>
      <c r="FE59" s="57"/>
      <c r="FF59" s="57"/>
      <c r="FG59" s="57"/>
      <c r="FH59" s="57"/>
      <c r="FI59" s="57"/>
      <c r="FJ59" s="57"/>
      <c r="FK59" s="57"/>
      <c r="FL59" s="57"/>
      <c r="FM59" s="57"/>
      <c r="FN59" s="57"/>
      <c r="FO59" s="57"/>
      <c r="FP59" s="57"/>
      <c r="FQ59" s="57"/>
      <c r="FR59" s="57"/>
      <c r="FS59" s="57"/>
      <c r="FT59" s="57"/>
      <c r="FU59" s="57"/>
      <c r="FV59" s="57"/>
      <c r="FW59" s="57"/>
      <c r="FX59" s="57"/>
      <c r="FY59" s="57"/>
      <c r="FZ59" s="57"/>
      <c r="GA59" s="57"/>
      <c r="GB59" s="57"/>
      <c r="GC59" s="57"/>
      <c r="GD59" s="57"/>
      <c r="GE59" s="57"/>
      <c r="GF59" s="57"/>
      <c r="GG59" s="57"/>
      <c r="GH59" s="57"/>
      <c r="GI59" s="57"/>
      <c r="GJ59" s="57"/>
      <c r="GK59" s="57"/>
      <c r="GL59" s="57"/>
      <c r="GM59" s="57"/>
      <c r="GN59" s="57"/>
      <c r="GO59" s="57"/>
      <c r="GP59" s="57"/>
      <c r="GQ59" s="57"/>
      <c r="GR59" s="57"/>
      <c r="GS59" s="57"/>
      <c r="GT59" s="57"/>
      <c r="GU59" s="57"/>
      <c r="GV59" s="57"/>
      <c r="GW59" s="57"/>
      <c r="GX59" s="57"/>
      <c r="GY59" s="57"/>
      <c r="GZ59" s="57"/>
      <c r="HA59" s="57"/>
      <c r="HB59" s="57"/>
      <c r="HC59" s="57"/>
      <c r="HD59" s="57"/>
      <c r="HE59" s="57"/>
      <c r="HF59" s="57"/>
      <c r="HG59" s="57"/>
      <c r="HH59" s="57"/>
      <c r="HI59" s="57"/>
      <c r="HJ59" s="57"/>
      <c r="HK59" s="57"/>
      <c r="HL59" s="57"/>
      <c r="HM59" s="57"/>
      <c r="HN59" s="57"/>
      <c r="HO59" s="57"/>
      <c r="HP59" s="57"/>
      <c r="HQ59" s="57"/>
      <c r="HR59" s="57"/>
      <c r="HS59" s="57"/>
      <c r="HT59" s="57"/>
      <c r="HU59" s="57"/>
      <c r="HV59" s="57"/>
      <c r="HW59" s="57"/>
      <c r="HX59" s="57"/>
      <c r="HY59" s="57"/>
      <c r="HZ59" s="57"/>
      <c r="IA59" s="57"/>
      <c r="IB59" s="57"/>
      <c r="IC59" s="57"/>
      <c r="ID59" s="57"/>
      <c r="IE59" s="57"/>
      <c r="IF59" s="57"/>
      <c r="IG59" s="57"/>
      <c r="IH59" s="57"/>
      <c r="II59" s="57"/>
      <c r="IJ59" s="57"/>
      <c r="IK59" s="57"/>
      <c r="IL59" s="57"/>
      <c r="IM59" s="57"/>
      <c r="IN59" s="57"/>
      <c r="IO59" s="57"/>
      <c r="IP59" s="57"/>
      <c r="IQ59" s="57"/>
      <c r="IR59" s="57"/>
      <c r="IS59" s="57"/>
      <c r="IT59" s="57"/>
      <c r="IU59" s="57"/>
      <c r="IV59" s="57"/>
    </row>
    <row r="60" spans="1:256" s="58" customFormat="1" x14ac:dyDescent="0.2">
      <c r="A60" s="76" t="s">
        <v>168</v>
      </c>
      <c r="B60" s="100">
        <v>0</v>
      </c>
      <c r="C60" s="101"/>
      <c r="D60" s="100">
        <v>0</v>
      </c>
      <c r="E60" s="101"/>
      <c r="F60" s="100">
        <v>0</v>
      </c>
      <c r="G60" s="101"/>
      <c r="H60" s="100"/>
      <c r="I60" s="101"/>
      <c r="J60" s="100"/>
      <c r="K60" s="101"/>
      <c r="L60" s="100"/>
      <c r="M60" s="101"/>
      <c r="N60" s="100"/>
      <c r="O60" s="101"/>
      <c r="P60" s="100"/>
      <c r="Q60" s="101"/>
      <c r="R60" s="100">
        <v>0</v>
      </c>
      <c r="S60" s="101"/>
      <c r="T60" s="100">
        <v>0</v>
      </c>
      <c r="U60" s="101"/>
      <c r="V60" s="100">
        <v>0</v>
      </c>
      <c r="W60" s="101"/>
      <c r="X60" s="100"/>
      <c r="Y60" s="101"/>
      <c r="Z60" s="100"/>
      <c r="AA60" s="101"/>
      <c r="AB60" s="100"/>
      <c r="AC60" s="101"/>
      <c r="AD60" s="100"/>
      <c r="AE60" s="101"/>
      <c r="AF60" s="100"/>
      <c r="AG60" s="101"/>
      <c r="AH60" s="100"/>
      <c r="AI60" s="101"/>
      <c r="AJ60" s="100"/>
      <c r="AK60" s="101"/>
      <c r="AL60" s="57"/>
      <c r="AM60" s="57"/>
      <c r="AN60" s="57"/>
      <c r="AO60" s="57"/>
      <c r="AP60" s="57"/>
      <c r="AQ60" s="57"/>
      <c r="AR60" s="57"/>
      <c r="AS60" s="57"/>
      <c r="AT60" s="57"/>
      <c r="AU60" s="57"/>
      <c r="AV60" s="57"/>
      <c r="AW60" s="57"/>
      <c r="AX60" s="57"/>
      <c r="AY60" s="57"/>
      <c r="AZ60" s="57"/>
      <c r="BA60" s="57"/>
      <c r="BB60" s="57"/>
      <c r="BC60" s="57"/>
      <c r="BD60" s="57"/>
      <c r="BE60" s="57"/>
      <c r="BF60" s="57"/>
      <c r="BG60" s="57"/>
      <c r="BH60" s="57"/>
      <c r="BI60" s="57"/>
      <c r="BJ60" s="57"/>
      <c r="BK60" s="57"/>
      <c r="BL60" s="57"/>
      <c r="BM60" s="57"/>
      <c r="BN60" s="57"/>
      <c r="BO60" s="57"/>
      <c r="BP60" s="57"/>
      <c r="BQ60" s="57"/>
      <c r="BR60" s="57"/>
      <c r="BS60" s="57"/>
      <c r="BT60" s="57"/>
      <c r="BU60" s="57"/>
      <c r="BV60" s="57"/>
      <c r="BW60" s="57"/>
      <c r="BX60" s="57"/>
      <c r="BY60" s="57"/>
      <c r="BZ60" s="57"/>
      <c r="CA60" s="57"/>
      <c r="CB60" s="57"/>
      <c r="CC60" s="57"/>
      <c r="CD60" s="57"/>
      <c r="CE60" s="57"/>
      <c r="CF60" s="57"/>
      <c r="CG60" s="57"/>
      <c r="CH60" s="57"/>
      <c r="CI60" s="57"/>
      <c r="CJ60" s="57"/>
      <c r="CK60" s="57"/>
      <c r="CL60" s="57"/>
      <c r="CM60" s="57"/>
      <c r="CN60" s="57"/>
      <c r="CO60" s="57"/>
      <c r="CP60" s="57"/>
      <c r="CQ60" s="57"/>
      <c r="CR60" s="57"/>
      <c r="CS60" s="57"/>
      <c r="CT60" s="57"/>
      <c r="CU60" s="57"/>
      <c r="CV60" s="57"/>
      <c r="CW60" s="57"/>
      <c r="CX60" s="57"/>
      <c r="CY60" s="57"/>
      <c r="CZ60" s="57"/>
      <c r="DA60" s="57"/>
      <c r="DB60" s="57"/>
      <c r="DC60" s="57"/>
      <c r="DD60" s="57"/>
      <c r="DE60" s="57"/>
      <c r="DF60" s="57"/>
      <c r="DG60" s="57"/>
      <c r="DH60" s="57"/>
      <c r="DI60" s="57"/>
      <c r="DJ60" s="57"/>
      <c r="DK60" s="57"/>
      <c r="DL60" s="57"/>
      <c r="DM60" s="57"/>
      <c r="DN60" s="57"/>
      <c r="DO60" s="57"/>
      <c r="DP60" s="57"/>
      <c r="DQ60" s="57"/>
      <c r="DR60" s="57"/>
      <c r="DS60" s="57"/>
      <c r="DT60" s="57"/>
      <c r="DU60" s="57"/>
      <c r="DV60" s="57"/>
      <c r="DW60" s="57"/>
      <c r="DX60" s="57"/>
      <c r="DY60" s="57"/>
      <c r="DZ60" s="57"/>
      <c r="EA60" s="57"/>
      <c r="EB60" s="57"/>
      <c r="EC60" s="57"/>
      <c r="ED60" s="57"/>
      <c r="EE60" s="57"/>
      <c r="EF60" s="57"/>
      <c r="EG60" s="57"/>
      <c r="EH60" s="57"/>
      <c r="EI60" s="57"/>
      <c r="EJ60" s="57"/>
      <c r="EK60" s="57"/>
      <c r="EL60" s="57"/>
      <c r="EM60" s="57"/>
      <c r="EN60" s="57"/>
      <c r="EO60" s="57"/>
      <c r="EP60" s="57"/>
      <c r="EQ60" s="57"/>
      <c r="ER60" s="57"/>
      <c r="ES60" s="57"/>
      <c r="ET60" s="57"/>
      <c r="EU60" s="57"/>
      <c r="EV60" s="57"/>
      <c r="EW60" s="57"/>
      <c r="EX60" s="57"/>
      <c r="EY60" s="57"/>
      <c r="EZ60" s="57"/>
      <c r="FA60" s="57"/>
      <c r="FB60" s="57"/>
      <c r="FC60" s="57"/>
      <c r="FD60" s="57"/>
      <c r="FE60" s="57"/>
      <c r="FF60" s="57"/>
      <c r="FG60" s="57"/>
      <c r="FH60" s="57"/>
      <c r="FI60" s="57"/>
      <c r="FJ60" s="57"/>
      <c r="FK60" s="57"/>
      <c r="FL60" s="57"/>
      <c r="FM60" s="57"/>
      <c r="FN60" s="57"/>
      <c r="FO60" s="57"/>
      <c r="FP60" s="57"/>
      <c r="FQ60" s="57"/>
      <c r="FR60" s="57"/>
      <c r="FS60" s="57"/>
      <c r="FT60" s="57"/>
      <c r="FU60" s="57"/>
      <c r="FV60" s="57"/>
      <c r="FW60" s="57"/>
      <c r="FX60" s="57"/>
      <c r="FY60" s="57"/>
      <c r="FZ60" s="57"/>
      <c r="GA60" s="57"/>
      <c r="GB60" s="57"/>
      <c r="GC60" s="57"/>
      <c r="GD60" s="57"/>
      <c r="GE60" s="57"/>
      <c r="GF60" s="57"/>
      <c r="GG60" s="57"/>
      <c r="GH60" s="57"/>
      <c r="GI60" s="57"/>
      <c r="GJ60" s="57"/>
      <c r="GK60" s="57"/>
      <c r="GL60" s="57"/>
      <c r="GM60" s="57"/>
      <c r="GN60" s="57"/>
      <c r="GO60" s="57"/>
      <c r="GP60" s="57"/>
      <c r="GQ60" s="57"/>
      <c r="GR60" s="57"/>
      <c r="GS60" s="57"/>
      <c r="GT60" s="57"/>
      <c r="GU60" s="57"/>
      <c r="GV60" s="57"/>
      <c r="GW60" s="57"/>
      <c r="GX60" s="57"/>
      <c r="GY60" s="57"/>
      <c r="GZ60" s="57"/>
      <c r="HA60" s="57"/>
      <c r="HB60" s="57"/>
      <c r="HC60" s="57"/>
      <c r="HD60" s="57"/>
      <c r="HE60" s="57"/>
      <c r="HF60" s="57"/>
      <c r="HG60" s="57"/>
      <c r="HH60" s="57"/>
      <c r="HI60" s="57"/>
      <c r="HJ60" s="57"/>
      <c r="HK60" s="57"/>
      <c r="HL60" s="57"/>
      <c r="HM60" s="57"/>
      <c r="HN60" s="57"/>
      <c r="HO60" s="57"/>
      <c r="HP60" s="57"/>
      <c r="HQ60" s="57"/>
      <c r="HR60" s="57"/>
      <c r="HS60" s="57"/>
      <c r="HT60" s="57"/>
      <c r="HU60" s="57"/>
      <c r="HV60" s="57"/>
      <c r="HW60" s="57"/>
      <c r="HX60" s="57"/>
      <c r="HY60" s="57"/>
      <c r="HZ60" s="57"/>
      <c r="IA60" s="57"/>
      <c r="IB60" s="57"/>
      <c r="IC60" s="57"/>
      <c r="ID60" s="57"/>
      <c r="IE60" s="57"/>
      <c r="IF60" s="57"/>
      <c r="IG60" s="57"/>
      <c r="IH60" s="57"/>
      <c r="II60" s="57"/>
      <c r="IJ60" s="57"/>
      <c r="IK60" s="57"/>
      <c r="IL60" s="57"/>
      <c r="IM60" s="57"/>
      <c r="IN60" s="57"/>
      <c r="IO60" s="57"/>
      <c r="IP60" s="57"/>
      <c r="IQ60" s="57"/>
      <c r="IR60" s="57"/>
      <c r="IS60" s="57"/>
      <c r="IT60" s="57"/>
      <c r="IU60" s="57"/>
      <c r="IV60" s="57"/>
    </row>
    <row r="61" spans="1:256" s="58" customFormat="1" x14ac:dyDescent="0.2">
      <c r="A61" s="76" t="s">
        <v>40</v>
      </c>
      <c r="B61" s="100">
        <v>0</v>
      </c>
      <c r="C61" s="101"/>
      <c r="D61" s="100">
        <v>0</v>
      </c>
      <c r="E61" s="101"/>
      <c r="F61" s="100">
        <v>0</v>
      </c>
      <c r="G61" s="101"/>
      <c r="H61" s="100"/>
      <c r="I61" s="101"/>
      <c r="J61" s="100"/>
      <c r="K61" s="101"/>
      <c r="L61" s="100"/>
      <c r="M61" s="101"/>
      <c r="N61" s="100"/>
      <c r="O61" s="101"/>
      <c r="P61" s="100"/>
      <c r="Q61" s="101"/>
      <c r="R61" s="100">
        <v>0</v>
      </c>
      <c r="S61" s="101"/>
      <c r="T61" s="100">
        <v>0</v>
      </c>
      <c r="U61" s="101"/>
      <c r="V61" s="100">
        <v>0</v>
      </c>
      <c r="W61" s="101"/>
      <c r="X61" s="100"/>
      <c r="Y61" s="101"/>
      <c r="Z61" s="100"/>
      <c r="AA61" s="101"/>
      <c r="AB61" s="100"/>
      <c r="AC61" s="101"/>
      <c r="AD61" s="100"/>
      <c r="AE61" s="101"/>
      <c r="AF61" s="100"/>
      <c r="AG61" s="101"/>
      <c r="AH61" s="100"/>
      <c r="AI61" s="101"/>
      <c r="AJ61" s="100"/>
      <c r="AK61" s="101"/>
      <c r="AL61" s="57"/>
      <c r="AM61" s="94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  <c r="BM61" s="57"/>
      <c r="BN61" s="57"/>
      <c r="BO61" s="57"/>
      <c r="BP61" s="57"/>
      <c r="BQ61" s="57"/>
      <c r="BR61" s="57"/>
      <c r="BS61" s="57"/>
      <c r="BT61" s="57"/>
      <c r="BU61" s="57"/>
      <c r="BV61" s="57"/>
      <c r="BW61" s="57"/>
      <c r="BX61" s="57"/>
      <c r="BY61" s="57"/>
      <c r="BZ61" s="57"/>
      <c r="CA61" s="57"/>
      <c r="CB61" s="57"/>
      <c r="CC61" s="57"/>
      <c r="CD61" s="57"/>
      <c r="CE61" s="57"/>
      <c r="CF61" s="57"/>
      <c r="CG61" s="57"/>
      <c r="CH61" s="57"/>
      <c r="CI61" s="57"/>
      <c r="CJ61" s="57"/>
      <c r="CK61" s="57"/>
      <c r="CL61" s="57"/>
      <c r="CM61" s="57"/>
      <c r="CN61" s="57"/>
      <c r="CO61" s="57"/>
      <c r="CP61" s="57"/>
      <c r="CQ61" s="57"/>
      <c r="CR61" s="57"/>
      <c r="CS61" s="57"/>
      <c r="CT61" s="57"/>
      <c r="CU61" s="57"/>
      <c r="CV61" s="57"/>
      <c r="CW61" s="57"/>
      <c r="CX61" s="57"/>
      <c r="CY61" s="57"/>
      <c r="CZ61" s="57"/>
      <c r="DA61" s="57"/>
      <c r="DB61" s="57"/>
      <c r="DC61" s="57"/>
      <c r="DD61" s="57"/>
      <c r="DE61" s="57"/>
      <c r="DF61" s="57"/>
      <c r="DG61" s="57"/>
      <c r="DH61" s="57"/>
      <c r="DI61" s="57"/>
      <c r="DJ61" s="57"/>
      <c r="DK61" s="57"/>
      <c r="DL61" s="57"/>
      <c r="DM61" s="57"/>
      <c r="DN61" s="57"/>
      <c r="DO61" s="57"/>
      <c r="DP61" s="57"/>
      <c r="DQ61" s="57"/>
      <c r="DR61" s="57"/>
      <c r="DS61" s="57"/>
      <c r="DT61" s="57"/>
      <c r="DU61" s="57"/>
      <c r="DV61" s="57"/>
      <c r="DW61" s="57"/>
      <c r="DX61" s="57"/>
      <c r="DY61" s="57"/>
      <c r="DZ61" s="57"/>
      <c r="EA61" s="57"/>
      <c r="EB61" s="57"/>
      <c r="EC61" s="57"/>
      <c r="ED61" s="57"/>
      <c r="EE61" s="57"/>
      <c r="EF61" s="57"/>
      <c r="EG61" s="57"/>
      <c r="EH61" s="57"/>
      <c r="EI61" s="57"/>
      <c r="EJ61" s="57"/>
      <c r="EK61" s="57"/>
      <c r="EL61" s="57"/>
      <c r="EM61" s="57"/>
      <c r="EN61" s="57"/>
      <c r="EO61" s="57"/>
      <c r="EP61" s="57"/>
      <c r="EQ61" s="57"/>
      <c r="ER61" s="57"/>
      <c r="ES61" s="57"/>
      <c r="ET61" s="57"/>
      <c r="EU61" s="57"/>
      <c r="EV61" s="57"/>
      <c r="EW61" s="57"/>
      <c r="EX61" s="57"/>
      <c r="EY61" s="57"/>
      <c r="EZ61" s="57"/>
      <c r="FA61" s="57"/>
      <c r="FB61" s="57"/>
      <c r="FC61" s="57"/>
      <c r="FD61" s="57"/>
      <c r="FE61" s="57"/>
      <c r="FF61" s="57"/>
      <c r="FG61" s="57"/>
      <c r="FH61" s="57"/>
      <c r="FI61" s="57"/>
      <c r="FJ61" s="57"/>
      <c r="FK61" s="57"/>
      <c r="FL61" s="57"/>
      <c r="FM61" s="57"/>
      <c r="FN61" s="57"/>
      <c r="FO61" s="57"/>
      <c r="FP61" s="57"/>
      <c r="FQ61" s="57"/>
      <c r="FR61" s="57"/>
      <c r="FS61" s="57"/>
      <c r="FT61" s="57"/>
      <c r="FU61" s="57"/>
      <c r="FV61" s="57"/>
      <c r="FW61" s="57"/>
      <c r="FX61" s="57"/>
      <c r="FY61" s="57"/>
      <c r="FZ61" s="57"/>
      <c r="GA61" s="57"/>
      <c r="GB61" s="57"/>
      <c r="GC61" s="57"/>
      <c r="GD61" s="57"/>
      <c r="GE61" s="57"/>
      <c r="GF61" s="57"/>
      <c r="GG61" s="57"/>
      <c r="GH61" s="57"/>
      <c r="GI61" s="57"/>
      <c r="GJ61" s="57"/>
      <c r="GK61" s="57"/>
      <c r="GL61" s="57"/>
      <c r="GM61" s="57"/>
      <c r="GN61" s="57"/>
      <c r="GO61" s="57"/>
      <c r="GP61" s="57"/>
      <c r="GQ61" s="57"/>
      <c r="GR61" s="57"/>
      <c r="GS61" s="57"/>
      <c r="GT61" s="57"/>
      <c r="GU61" s="57"/>
      <c r="GV61" s="57"/>
      <c r="GW61" s="57"/>
      <c r="GX61" s="57"/>
      <c r="GY61" s="57"/>
      <c r="GZ61" s="57"/>
      <c r="HA61" s="57"/>
      <c r="HB61" s="57"/>
      <c r="HC61" s="57"/>
      <c r="HD61" s="57"/>
      <c r="HE61" s="57"/>
      <c r="HF61" s="57"/>
      <c r="HG61" s="57"/>
      <c r="HH61" s="57"/>
      <c r="HI61" s="57"/>
      <c r="HJ61" s="57"/>
      <c r="HK61" s="57"/>
      <c r="HL61" s="57"/>
      <c r="HM61" s="57"/>
      <c r="HN61" s="57"/>
      <c r="HO61" s="57"/>
      <c r="HP61" s="57"/>
      <c r="HQ61" s="57"/>
      <c r="HR61" s="57"/>
      <c r="HS61" s="57"/>
      <c r="HT61" s="57"/>
      <c r="HU61" s="57"/>
      <c r="HV61" s="57"/>
      <c r="HW61" s="57"/>
      <c r="HX61" s="57"/>
      <c r="HY61" s="57"/>
      <c r="HZ61" s="57"/>
      <c r="IA61" s="57"/>
      <c r="IB61" s="57"/>
      <c r="IC61" s="57"/>
      <c r="ID61" s="57"/>
      <c r="IE61" s="57"/>
      <c r="IF61" s="57"/>
      <c r="IG61" s="57"/>
      <c r="IH61" s="57"/>
      <c r="II61" s="57"/>
      <c r="IJ61" s="57"/>
      <c r="IK61" s="57"/>
      <c r="IL61" s="57"/>
      <c r="IM61" s="57"/>
      <c r="IN61" s="57"/>
      <c r="IO61" s="57"/>
      <c r="IP61" s="57"/>
      <c r="IQ61" s="57"/>
      <c r="IR61" s="57"/>
      <c r="IS61" s="57"/>
      <c r="IT61" s="57"/>
      <c r="IU61" s="57"/>
      <c r="IV61" s="57"/>
    </row>
    <row r="62" spans="1:256" s="58" customFormat="1" x14ac:dyDescent="0.2">
      <c r="A62" s="76" t="s">
        <v>38</v>
      </c>
      <c r="B62" s="100">
        <v>0</v>
      </c>
      <c r="C62" s="101"/>
      <c r="D62" s="100">
        <v>0</v>
      </c>
      <c r="E62" s="101"/>
      <c r="F62" s="100">
        <v>0</v>
      </c>
      <c r="G62" s="101"/>
      <c r="H62" s="100"/>
      <c r="I62" s="101"/>
      <c r="J62" s="100"/>
      <c r="K62" s="101"/>
      <c r="L62" s="100"/>
      <c r="M62" s="101"/>
      <c r="N62" s="100"/>
      <c r="O62" s="101"/>
      <c r="P62" s="100"/>
      <c r="Q62" s="101"/>
      <c r="R62" s="100">
        <v>0</v>
      </c>
      <c r="S62" s="101"/>
      <c r="T62" s="100">
        <v>0</v>
      </c>
      <c r="U62" s="101"/>
      <c r="V62" s="100">
        <v>0</v>
      </c>
      <c r="W62" s="101"/>
      <c r="X62" s="100"/>
      <c r="Y62" s="101"/>
      <c r="Z62" s="100"/>
      <c r="AA62" s="101"/>
      <c r="AB62" s="100"/>
      <c r="AC62" s="101"/>
      <c r="AD62" s="100"/>
      <c r="AE62" s="101"/>
      <c r="AF62" s="100"/>
      <c r="AG62" s="101"/>
      <c r="AH62" s="100"/>
      <c r="AI62" s="101"/>
      <c r="AJ62" s="100"/>
      <c r="AK62" s="101"/>
      <c r="AL62" s="57"/>
      <c r="AM62" s="57"/>
      <c r="AN62" s="57"/>
      <c r="AO62" s="57"/>
      <c r="AP62" s="57"/>
      <c r="AQ62" s="57"/>
      <c r="AR62" s="57"/>
      <c r="AS62" s="57"/>
      <c r="AT62" s="57"/>
      <c r="AU62" s="57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57"/>
      <c r="BG62" s="57"/>
      <c r="BH62" s="57"/>
      <c r="BI62" s="57"/>
      <c r="BJ62" s="57"/>
      <c r="BK62" s="57"/>
      <c r="BL62" s="57"/>
      <c r="BM62" s="57"/>
      <c r="BN62" s="57"/>
      <c r="BO62" s="57"/>
      <c r="BP62" s="57"/>
      <c r="BQ62" s="57"/>
      <c r="BR62" s="57"/>
      <c r="BS62" s="57"/>
      <c r="BT62" s="57"/>
      <c r="BU62" s="57"/>
      <c r="BV62" s="57"/>
      <c r="BW62" s="57"/>
      <c r="BX62" s="57"/>
      <c r="BY62" s="57"/>
      <c r="BZ62" s="57"/>
      <c r="CA62" s="57"/>
      <c r="CB62" s="57"/>
      <c r="CC62" s="57"/>
      <c r="CD62" s="57"/>
      <c r="CE62" s="57"/>
      <c r="CF62" s="57"/>
      <c r="CG62" s="57"/>
      <c r="CH62" s="57"/>
      <c r="CI62" s="57"/>
      <c r="CJ62" s="57"/>
      <c r="CK62" s="57"/>
      <c r="CL62" s="57"/>
      <c r="CM62" s="57"/>
      <c r="CN62" s="57"/>
      <c r="CO62" s="57"/>
      <c r="CP62" s="57"/>
      <c r="CQ62" s="57"/>
      <c r="CR62" s="57"/>
      <c r="CS62" s="57"/>
      <c r="CT62" s="57"/>
      <c r="CU62" s="57"/>
      <c r="CV62" s="57"/>
      <c r="CW62" s="57"/>
      <c r="CX62" s="57"/>
      <c r="CY62" s="57"/>
      <c r="CZ62" s="57"/>
      <c r="DA62" s="57"/>
      <c r="DB62" s="57"/>
      <c r="DC62" s="57"/>
      <c r="DD62" s="57"/>
      <c r="DE62" s="57"/>
      <c r="DF62" s="57"/>
      <c r="DG62" s="57"/>
      <c r="DH62" s="57"/>
      <c r="DI62" s="57"/>
      <c r="DJ62" s="57"/>
      <c r="DK62" s="57"/>
      <c r="DL62" s="57"/>
      <c r="DM62" s="57"/>
      <c r="DN62" s="57"/>
      <c r="DO62" s="57"/>
      <c r="DP62" s="57"/>
      <c r="DQ62" s="57"/>
      <c r="DR62" s="57"/>
      <c r="DS62" s="57"/>
      <c r="DT62" s="57"/>
      <c r="DU62" s="57"/>
      <c r="DV62" s="57"/>
      <c r="DW62" s="57"/>
      <c r="DX62" s="57"/>
      <c r="DY62" s="57"/>
      <c r="DZ62" s="57"/>
      <c r="EA62" s="57"/>
      <c r="EB62" s="57"/>
      <c r="EC62" s="57"/>
      <c r="ED62" s="57"/>
      <c r="EE62" s="57"/>
      <c r="EF62" s="57"/>
      <c r="EG62" s="57"/>
      <c r="EH62" s="57"/>
      <c r="EI62" s="57"/>
      <c r="EJ62" s="57"/>
      <c r="EK62" s="57"/>
      <c r="EL62" s="57"/>
      <c r="EM62" s="57"/>
      <c r="EN62" s="57"/>
      <c r="EO62" s="57"/>
      <c r="EP62" s="57"/>
      <c r="EQ62" s="57"/>
      <c r="ER62" s="57"/>
      <c r="ES62" s="57"/>
      <c r="ET62" s="57"/>
      <c r="EU62" s="57"/>
      <c r="EV62" s="57"/>
      <c r="EW62" s="57"/>
      <c r="EX62" s="57"/>
      <c r="EY62" s="57"/>
      <c r="EZ62" s="57"/>
      <c r="FA62" s="57"/>
      <c r="FB62" s="57"/>
      <c r="FC62" s="57"/>
      <c r="FD62" s="57"/>
      <c r="FE62" s="57"/>
      <c r="FF62" s="57"/>
      <c r="FG62" s="57"/>
      <c r="FH62" s="57"/>
      <c r="FI62" s="57"/>
      <c r="FJ62" s="57"/>
      <c r="FK62" s="57"/>
      <c r="FL62" s="57"/>
      <c r="FM62" s="57"/>
      <c r="FN62" s="57"/>
      <c r="FO62" s="57"/>
      <c r="FP62" s="57"/>
      <c r="FQ62" s="57"/>
      <c r="FR62" s="57"/>
      <c r="FS62" s="57"/>
      <c r="FT62" s="57"/>
      <c r="FU62" s="57"/>
      <c r="FV62" s="57"/>
      <c r="FW62" s="57"/>
      <c r="FX62" s="57"/>
      <c r="FY62" s="57"/>
      <c r="FZ62" s="57"/>
      <c r="GA62" s="57"/>
      <c r="GB62" s="57"/>
      <c r="GC62" s="57"/>
      <c r="GD62" s="57"/>
      <c r="GE62" s="57"/>
      <c r="GF62" s="57"/>
      <c r="GG62" s="57"/>
      <c r="GH62" s="57"/>
      <c r="GI62" s="57"/>
      <c r="GJ62" s="57"/>
      <c r="GK62" s="57"/>
      <c r="GL62" s="57"/>
      <c r="GM62" s="57"/>
      <c r="GN62" s="57"/>
      <c r="GO62" s="57"/>
      <c r="GP62" s="57"/>
      <c r="GQ62" s="57"/>
      <c r="GR62" s="57"/>
      <c r="GS62" s="57"/>
      <c r="GT62" s="57"/>
      <c r="GU62" s="57"/>
      <c r="GV62" s="57"/>
      <c r="GW62" s="57"/>
      <c r="GX62" s="57"/>
      <c r="GY62" s="57"/>
      <c r="GZ62" s="57"/>
      <c r="HA62" s="57"/>
      <c r="HB62" s="57"/>
      <c r="HC62" s="57"/>
      <c r="HD62" s="57"/>
      <c r="HE62" s="57"/>
      <c r="HF62" s="57"/>
      <c r="HG62" s="57"/>
      <c r="HH62" s="57"/>
      <c r="HI62" s="57"/>
      <c r="HJ62" s="57"/>
      <c r="HK62" s="57"/>
      <c r="HL62" s="57"/>
      <c r="HM62" s="57"/>
      <c r="HN62" s="57"/>
      <c r="HO62" s="57"/>
      <c r="HP62" s="57"/>
      <c r="HQ62" s="57"/>
      <c r="HR62" s="57"/>
      <c r="HS62" s="57"/>
      <c r="HT62" s="57"/>
      <c r="HU62" s="57"/>
      <c r="HV62" s="57"/>
      <c r="HW62" s="57"/>
      <c r="HX62" s="57"/>
      <c r="HY62" s="57"/>
      <c r="HZ62" s="57"/>
      <c r="IA62" s="57"/>
      <c r="IB62" s="57"/>
      <c r="IC62" s="57"/>
      <c r="ID62" s="57"/>
      <c r="IE62" s="57"/>
      <c r="IF62" s="57"/>
      <c r="IG62" s="57"/>
      <c r="IH62" s="57"/>
      <c r="II62" s="57"/>
      <c r="IJ62" s="57"/>
      <c r="IK62" s="57"/>
      <c r="IL62" s="57"/>
      <c r="IM62" s="57"/>
      <c r="IN62" s="57"/>
      <c r="IO62" s="57"/>
      <c r="IP62" s="57"/>
      <c r="IQ62" s="57"/>
      <c r="IR62" s="57"/>
      <c r="IS62" s="57"/>
      <c r="IT62" s="57"/>
      <c r="IU62" s="57"/>
      <c r="IV62" s="57"/>
    </row>
    <row r="63" spans="1:256" s="58" customFormat="1" x14ac:dyDescent="0.2">
      <c r="A63" s="76" t="s">
        <v>41</v>
      </c>
      <c r="B63" s="100">
        <v>0</v>
      </c>
      <c r="C63" s="101"/>
      <c r="D63" s="100">
        <v>0</v>
      </c>
      <c r="E63" s="101"/>
      <c r="F63" s="100">
        <v>0</v>
      </c>
      <c r="G63" s="101"/>
      <c r="H63" s="100"/>
      <c r="I63" s="101"/>
      <c r="J63" s="100"/>
      <c r="K63" s="101"/>
      <c r="L63" s="100"/>
      <c r="M63" s="101"/>
      <c r="N63" s="100"/>
      <c r="O63" s="101"/>
      <c r="P63" s="100"/>
      <c r="Q63" s="101"/>
      <c r="R63" s="100">
        <v>0.01</v>
      </c>
      <c r="S63" s="101"/>
      <c r="T63" s="100">
        <v>0</v>
      </c>
      <c r="U63" s="101"/>
      <c r="V63" s="100">
        <v>0</v>
      </c>
      <c r="W63" s="101"/>
      <c r="X63" s="100"/>
      <c r="Y63" s="101"/>
      <c r="Z63" s="100"/>
      <c r="AA63" s="101"/>
      <c r="AB63" s="100"/>
      <c r="AC63" s="101"/>
      <c r="AD63" s="100"/>
      <c r="AE63" s="101"/>
      <c r="AF63" s="100"/>
      <c r="AG63" s="101"/>
      <c r="AH63" s="100"/>
      <c r="AI63" s="101"/>
      <c r="AJ63" s="100"/>
      <c r="AK63" s="101"/>
      <c r="AL63" s="57"/>
      <c r="AM63" s="57"/>
      <c r="AN63" s="57"/>
      <c r="AO63" s="57"/>
      <c r="AP63" s="57"/>
      <c r="AQ63" s="57"/>
      <c r="AR63" s="57"/>
      <c r="AS63" s="57"/>
      <c r="AT63" s="57"/>
      <c r="AU63" s="57"/>
      <c r="AV63" s="57"/>
      <c r="AW63" s="57"/>
      <c r="AX63" s="57"/>
      <c r="AY63" s="57"/>
      <c r="AZ63" s="57"/>
      <c r="BA63" s="57"/>
      <c r="BB63" s="57"/>
      <c r="BC63" s="57"/>
      <c r="BD63" s="57"/>
      <c r="BE63" s="57"/>
      <c r="BF63" s="57"/>
      <c r="BG63" s="57"/>
      <c r="BH63" s="57"/>
      <c r="BI63" s="57"/>
      <c r="BJ63" s="57"/>
      <c r="BK63" s="57"/>
      <c r="BL63" s="57"/>
      <c r="BM63" s="57"/>
      <c r="BN63" s="57"/>
      <c r="BO63" s="57"/>
      <c r="BP63" s="57"/>
      <c r="BQ63" s="57"/>
      <c r="BR63" s="57"/>
      <c r="BS63" s="57"/>
      <c r="BT63" s="57"/>
      <c r="BU63" s="57"/>
      <c r="BV63" s="57"/>
      <c r="BW63" s="57"/>
      <c r="BX63" s="57"/>
      <c r="BY63" s="57"/>
      <c r="BZ63" s="57"/>
      <c r="CA63" s="57"/>
      <c r="CB63" s="57"/>
      <c r="CC63" s="57"/>
      <c r="CD63" s="57"/>
      <c r="CE63" s="57"/>
      <c r="CF63" s="57"/>
      <c r="CG63" s="57"/>
      <c r="CH63" s="57"/>
      <c r="CI63" s="57"/>
      <c r="CJ63" s="57"/>
      <c r="CK63" s="57"/>
      <c r="CL63" s="57"/>
      <c r="CM63" s="57"/>
      <c r="CN63" s="57"/>
      <c r="CO63" s="57"/>
      <c r="CP63" s="57"/>
      <c r="CQ63" s="57"/>
      <c r="CR63" s="57"/>
      <c r="CS63" s="57"/>
      <c r="CT63" s="57"/>
      <c r="CU63" s="57"/>
      <c r="CV63" s="57"/>
      <c r="CW63" s="57"/>
      <c r="CX63" s="57"/>
      <c r="CY63" s="57"/>
      <c r="CZ63" s="57"/>
      <c r="DA63" s="57"/>
      <c r="DB63" s="57"/>
      <c r="DC63" s="57"/>
      <c r="DD63" s="57"/>
      <c r="DE63" s="57"/>
      <c r="DF63" s="57"/>
      <c r="DG63" s="57"/>
      <c r="DH63" s="57"/>
      <c r="DI63" s="57"/>
      <c r="DJ63" s="57"/>
      <c r="DK63" s="57"/>
      <c r="DL63" s="57"/>
      <c r="DM63" s="57"/>
      <c r="DN63" s="57"/>
      <c r="DO63" s="57"/>
      <c r="DP63" s="57"/>
      <c r="DQ63" s="57"/>
      <c r="DR63" s="57"/>
      <c r="DS63" s="57"/>
      <c r="DT63" s="57"/>
      <c r="DU63" s="57"/>
      <c r="DV63" s="57"/>
      <c r="DW63" s="57"/>
      <c r="DX63" s="57"/>
      <c r="DY63" s="57"/>
      <c r="DZ63" s="57"/>
      <c r="EA63" s="57"/>
      <c r="EB63" s="57"/>
      <c r="EC63" s="57"/>
      <c r="ED63" s="57"/>
      <c r="EE63" s="57"/>
      <c r="EF63" s="57"/>
      <c r="EG63" s="57"/>
      <c r="EH63" s="57"/>
      <c r="EI63" s="57"/>
      <c r="EJ63" s="57"/>
      <c r="EK63" s="57"/>
      <c r="EL63" s="57"/>
      <c r="EM63" s="57"/>
      <c r="EN63" s="57"/>
      <c r="EO63" s="57"/>
      <c r="EP63" s="57"/>
      <c r="EQ63" s="57"/>
      <c r="ER63" s="57"/>
      <c r="ES63" s="57"/>
      <c r="ET63" s="57"/>
      <c r="EU63" s="57"/>
      <c r="EV63" s="57"/>
      <c r="EW63" s="57"/>
      <c r="EX63" s="57"/>
      <c r="EY63" s="57"/>
      <c r="EZ63" s="57"/>
      <c r="FA63" s="57"/>
      <c r="FB63" s="57"/>
      <c r="FC63" s="57"/>
      <c r="FD63" s="57"/>
      <c r="FE63" s="57"/>
      <c r="FF63" s="57"/>
      <c r="FG63" s="57"/>
      <c r="FH63" s="57"/>
      <c r="FI63" s="57"/>
      <c r="FJ63" s="57"/>
      <c r="FK63" s="57"/>
      <c r="FL63" s="57"/>
      <c r="FM63" s="57"/>
      <c r="FN63" s="57"/>
      <c r="FO63" s="57"/>
      <c r="FP63" s="57"/>
      <c r="FQ63" s="57"/>
      <c r="FR63" s="57"/>
      <c r="FS63" s="57"/>
      <c r="FT63" s="57"/>
      <c r="FU63" s="57"/>
      <c r="FV63" s="57"/>
      <c r="FW63" s="57"/>
      <c r="FX63" s="57"/>
      <c r="FY63" s="57"/>
      <c r="FZ63" s="57"/>
      <c r="GA63" s="57"/>
      <c r="GB63" s="57"/>
      <c r="GC63" s="57"/>
      <c r="GD63" s="57"/>
      <c r="GE63" s="57"/>
      <c r="GF63" s="57"/>
      <c r="GG63" s="57"/>
      <c r="GH63" s="57"/>
      <c r="GI63" s="57"/>
      <c r="GJ63" s="57"/>
      <c r="GK63" s="57"/>
      <c r="GL63" s="57"/>
      <c r="GM63" s="57"/>
      <c r="GN63" s="57"/>
      <c r="GO63" s="57"/>
      <c r="GP63" s="57"/>
      <c r="GQ63" s="57"/>
      <c r="GR63" s="57"/>
      <c r="GS63" s="57"/>
      <c r="GT63" s="57"/>
      <c r="GU63" s="57"/>
      <c r="GV63" s="57"/>
      <c r="GW63" s="57"/>
      <c r="GX63" s="57"/>
      <c r="GY63" s="57"/>
      <c r="GZ63" s="57"/>
      <c r="HA63" s="57"/>
      <c r="HB63" s="57"/>
      <c r="HC63" s="57"/>
      <c r="HD63" s="57"/>
      <c r="HE63" s="57"/>
      <c r="HF63" s="57"/>
      <c r="HG63" s="57"/>
      <c r="HH63" s="57"/>
      <c r="HI63" s="57"/>
      <c r="HJ63" s="57"/>
      <c r="HK63" s="57"/>
      <c r="HL63" s="57"/>
      <c r="HM63" s="57"/>
      <c r="HN63" s="57"/>
      <c r="HO63" s="57"/>
      <c r="HP63" s="57"/>
      <c r="HQ63" s="57"/>
      <c r="HR63" s="57"/>
      <c r="HS63" s="57"/>
      <c r="HT63" s="57"/>
      <c r="HU63" s="57"/>
      <c r="HV63" s="57"/>
      <c r="HW63" s="57"/>
      <c r="HX63" s="57"/>
      <c r="HY63" s="57"/>
      <c r="HZ63" s="57"/>
      <c r="IA63" s="57"/>
      <c r="IB63" s="57"/>
      <c r="IC63" s="57"/>
      <c r="ID63" s="57"/>
      <c r="IE63" s="57"/>
      <c r="IF63" s="57"/>
      <c r="IG63" s="57"/>
      <c r="IH63" s="57"/>
      <c r="II63" s="57"/>
      <c r="IJ63" s="57"/>
      <c r="IK63" s="57"/>
      <c r="IL63" s="57"/>
      <c r="IM63" s="57"/>
      <c r="IN63" s="57"/>
      <c r="IO63" s="57"/>
      <c r="IP63" s="57"/>
      <c r="IQ63" s="57"/>
      <c r="IR63" s="57"/>
      <c r="IS63" s="57"/>
      <c r="IT63" s="57"/>
      <c r="IU63" s="57"/>
      <c r="IV63" s="57"/>
    </row>
    <row r="64" spans="1:256" s="58" customFormat="1" x14ac:dyDescent="0.2">
      <c r="A64" s="76" t="s">
        <v>37</v>
      </c>
      <c r="B64" s="100">
        <v>0</v>
      </c>
      <c r="C64" s="101"/>
      <c r="D64" s="100">
        <v>0</v>
      </c>
      <c r="E64" s="101"/>
      <c r="F64" s="100">
        <v>0</v>
      </c>
      <c r="G64" s="101"/>
      <c r="H64" s="100"/>
      <c r="I64" s="101"/>
      <c r="J64" s="100"/>
      <c r="K64" s="101"/>
      <c r="L64" s="100"/>
      <c r="M64" s="101"/>
      <c r="N64" s="100"/>
      <c r="O64" s="101"/>
      <c r="P64" s="100"/>
      <c r="Q64" s="101"/>
      <c r="R64" s="100">
        <v>0</v>
      </c>
      <c r="S64" s="101"/>
      <c r="T64" s="100">
        <v>0</v>
      </c>
      <c r="U64" s="101"/>
      <c r="V64" s="100">
        <v>0</v>
      </c>
      <c r="W64" s="101"/>
      <c r="X64" s="100"/>
      <c r="Y64" s="101"/>
      <c r="Z64" s="100"/>
      <c r="AA64" s="101"/>
      <c r="AB64" s="100"/>
      <c r="AC64" s="101"/>
      <c r="AD64" s="100"/>
      <c r="AE64" s="101"/>
      <c r="AF64" s="100"/>
      <c r="AG64" s="101"/>
      <c r="AH64" s="100"/>
      <c r="AI64" s="101"/>
      <c r="AJ64" s="100"/>
      <c r="AK64" s="101"/>
      <c r="AL64" s="57"/>
      <c r="AM64" s="57"/>
      <c r="AN64" s="57"/>
      <c r="AO64" s="57"/>
      <c r="AP64" s="57"/>
      <c r="AQ64" s="57"/>
      <c r="AR64" s="57"/>
      <c r="AS64" s="57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7"/>
      <c r="BR64" s="57"/>
      <c r="BS64" s="57"/>
      <c r="BT64" s="57"/>
      <c r="BU64" s="57"/>
      <c r="BV64" s="57"/>
      <c r="BW64" s="57"/>
      <c r="BX64" s="57"/>
      <c r="BY64" s="57"/>
      <c r="BZ64" s="57"/>
      <c r="CA64" s="57"/>
      <c r="CB64" s="57"/>
      <c r="CC64" s="57"/>
      <c r="CD64" s="57"/>
      <c r="CE64" s="57"/>
      <c r="CF64" s="57"/>
      <c r="CG64" s="57"/>
      <c r="CH64" s="57"/>
      <c r="CI64" s="57"/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7"/>
      <c r="DQ64" s="57"/>
      <c r="DR64" s="57"/>
      <c r="DS64" s="57"/>
      <c r="DT64" s="57"/>
      <c r="DU64" s="57"/>
      <c r="DV64" s="57"/>
      <c r="DW64" s="57"/>
      <c r="DX64" s="57"/>
      <c r="DY64" s="57"/>
      <c r="DZ64" s="57"/>
      <c r="EA64" s="57"/>
      <c r="EB64" s="57"/>
      <c r="EC64" s="57"/>
      <c r="ED64" s="57"/>
      <c r="EE64" s="57"/>
      <c r="EF64" s="57"/>
      <c r="EG64" s="57"/>
      <c r="EH64" s="57"/>
      <c r="EI64" s="57"/>
      <c r="EJ64" s="57"/>
      <c r="EK64" s="57"/>
      <c r="EL64" s="57"/>
      <c r="EM64" s="57"/>
      <c r="EN64" s="57"/>
      <c r="EO64" s="57"/>
      <c r="EP64" s="57"/>
      <c r="EQ64" s="57"/>
      <c r="ER64" s="57"/>
      <c r="ES64" s="57"/>
      <c r="ET64" s="57"/>
      <c r="EU64" s="57"/>
      <c r="EV64" s="57"/>
      <c r="EW64" s="57"/>
      <c r="EX64" s="57"/>
      <c r="EY64" s="57"/>
      <c r="EZ64" s="57"/>
      <c r="FA64" s="57"/>
      <c r="FB64" s="57"/>
      <c r="FC64" s="57"/>
      <c r="FD64" s="57"/>
      <c r="FE64" s="57"/>
      <c r="FF64" s="57"/>
      <c r="FG64" s="57"/>
      <c r="FH64" s="57"/>
      <c r="FI64" s="57"/>
      <c r="FJ64" s="57"/>
      <c r="FK64" s="57"/>
      <c r="FL64" s="57"/>
      <c r="FM64" s="57"/>
      <c r="FN64" s="57"/>
      <c r="FO64" s="57"/>
      <c r="FP64" s="57"/>
      <c r="FQ64" s="57"/>
      <c r="FR64" s="57"/>
      <c r="FS64" s="57"/>
      <c r="FT64" s="57"/>
      <c r="FU64" s="57"/>
      <c r="FV64" s="57"/>
      <c r="FW64" s="57"/>
      <c r="FX64" s="57"/>
      <c r="FY64" s="57"/>
      <c r="FZ64" s="57"/>
      <c r="GA64" s="57"/>
      <c r="GB64" s="57"/>
      <c r="GC64" s="57"/>
      <c r="GD64" s="57"/>
      <c r="GE64" s="57"/>
      <c r="GF64" s="57"/>
      <c r="GG64" s="57"/>
      <c r="GH64" s="57"/>
      <c r="GI64" s="57"/>
      <c r="GJ64" s="57"/>
      <c r="GK64" s="57"/>
      <c r="GL64" s="57"/>
      <c r="GM64" s="57"/>
      <c r="GN64" s="57"/>
      <c r="GO64" s="57"/>
      <c r="GP64" s="57"/>
      <c r="GQ64" s="57"/>
      <c r="GR64" s="57"/>
      <c r="GS64" s="57"/>
      <c r="GT64" s="57"/>
      <c r="GU64" s="57"/>
      <c r="GV64" s="57"/>
      <c r="GW64" s="57"/>
      <c r="GX64" s="57"/>
      <c r="GY64" s="57"/>
      <c r="GZ64" s="57"/>
      <c r="HA64" s="57"/>
      <c r="HB64" s="57"/>
      <c r="HC64" s="57"/>
      <c r="HD64" s="57"/>
      <c r="HE64" s="57"/>
      <c r="HF64" s="57"/>
      <c r="HG64" s="57"/>
      <c r="HH64" s="57"/>
      <c r="HI64" s="57"/>
      <c r="HJ64" s="57"/>
      <c r="HK64" s="57"/>
      <c r="HL64" s="57"/>
      <c r="HM64" s="57"/>
      <c r="HN64" s="57"/>
      <c r="HO64" s="57"/>
      <c r="HP64" s="57"/>
      <c r="HQ64" s="57"/>
      <c r="HR64" s="57"/>
      <c r="HS64" s="57"/>
      <c r="HT64" s="57"/>
      <c r="HU64" s="57"/>
      <c r="HV64" s="57"/>
      <c r="HW64" s="57"/>
      <c r="HX64" s="57"/>
      <c r="HY64" s="57"/>
      <c r="HZ64" s="57"/>
      <c r="IA64" s="57"/>
      <c r="IB64" s="57"/>
      <c r="IC64" s="57"/>
      <c r="ID64" s="57"/>
      <c r="IE64" s="57"/>
      <c r="IF64" s="57"/>
      <c r="IG64" s="57"/>
      <c r="IH64" s="57"/>
      <c r="II64" s="57"/>
      <c r="IJ64" s="57"/>
      <c r="IK64" s="57"/>
      <c r="IL64" s="57"/>
      <c r="IM64" s="57"/>
      <c r="IN64" s="57"/>
      <c r="IO64" s="57"/>
      <c r="IP64" s="57"/>
      <c r="IQ64" s="57"/>
      <c r="IR64" s="57"/>
      <c r="IS64" s="57"/>
      <c r="IT64" s="57"/>
      <c r="IU64" s="57"/>
      <c r="IV64" s="57"/>
    </row>
    <row r="65" spans="1:256" s="58" customFormat="1" x14ac:dyDescent="0.2">
      <c r="A65" s="76" t="s">
        <v>169</v>
      </c>
      <c r="B65" s="100">
        <v>0</v>
      </c>
      <c r="C65" s="101"/>
      <c r="D65" s="100">
        <v>0</v>
      </c>
      <c r="E65" s="101"/>
      <c r="F65" s="100">
        <v>0</v>
      </c>
      <c r="G65" s="101"/>
      <c r="H65" s="100"/>
      <c r="I65" s="101"/>
      <c r="J65" s="100"/>
      <c r="K65" s="101"/>
      <c r="L65" s="100"/>
      <c r="M65" s="101"/>
      <c r="N65" s="100"/>
      <c r="O65" s="101"/>
      <c r="P65" s="100"/>
      <c r="Q65" s="101"/>
      <c r="R65" s="100">
        <v>0</v>
      </c>
      <c r="S65" s="101"/>
      <c r="T65" s="100">
        <v>0</v>
      </c>
      <c r="U65" s="101"/>
      <c r="V65" s="100">
        <v>0</v>
      </c>
      <c r="W65" s="101"/>
      <c r="X65" s="100"/>
      <c r="Y65" s="101"/>
      <c r="Z65" s="100"/>
      <c r="AA65" s="101"/>
      <c r="AB65" s="100"/>
      <c r="AC65" s="101"/>
      <c r="AD65" s="100"/>
      <c r="AE65" s="101"/>
      <c r="AF65" s="100"/>
      <c r="AG65" s="101"/>
      <c r="AH65" s="100"/>
      <c r="AI65" s="101"/>
      <c r="AJ65" s="100"/>
      <c r="AK65" s="101"/>
      <c r="AL65" s="57"/>
      <c r="AM65" s="57"/>
      <c r="AN65" s="57"/>
      <c r="AO65" s="57"/>
      <c r="AP65" s="57"/>
      <c r="AQ65" s="57"/>
      <c r="AR65" s="57"/>
      <c r="AS65" s="57"/>
      <c r="AT65" s="57"/>
      <c r="AU65" s="57"/>
      <c r="AV65" s="57"/>
      <c r="AW65" s="57"/>
      <c r="AX65" s="57"/>
      <c r="AY65" s="57"/>
      <c r="AZ65" s="57"/>
      <c r="BA65" s="57"/>
      <c r="BB65" s="57"/>
      <c r="BC65" s="57"/>
      <c r="BD65" s="57"/>
      <c r="BE65" s="57"/>
      <c r="BF65" s="57"/>
      <c r="BG65" s="57"/>
      <c r="BH65" s="57"/>
      <c r="BI65" s="57"/>
      <c r="BJ65" s="57"/>
      <c r="BK65" s="57"/>
      <c r="BL65" s="57"/>
      <c r="BM65" s="57"/>
      <c r="BN65" s="57"/>
      <c r="BO65" s="57"/>
      <c r="BP65" s="57"/>
      <c r="BQ65" s="57"/>
      <c r="BR65" s="57"/>
      <c r="BS65" s="57"/>
      <c r="BT65" s="57"/>
      <c r="BU65" s="57"/>
      <c r="BV65" s="57"/>
      <c r="BW65" s="57"/>
      <c r="BX65" s="57"/>
      <c r="BY65" s="57"/>
      <c r="BZ65" s="57"/>
      <c r="CA65" s="57"/>
      <c r="CB65" s="57"/>
      <c r="CC65" s="57"/>
      <c r="CD65" s="57"/>
      <c r="CE65" s="57"/>
      <c r="CF65" s="57"/>
      <c r="CG65" s="57"/>
      <c r="CH65" s="57"/>
      <c r="CI65" s="57"/>
      <c r="CJ65" s="57"/>
      <c r="CK65" s="57"/>
      <c r="CL65" s="57"/>
      <c r="CM65" s="57"/>
      <c r="CN65" s="57"/>
      <c r="CO65" s="57"/>
      <c r="CP65" s="57"/>
      <c r="CQ65" s="57"/>
      <c r="CR65" s="57"/>
      <c r="CS65" s="57"/>
      <c r="CT65" s="57"/>
      <c r="CU65" s="57"/>
      <c r="CV65" s="57"/>
      <c r="CW65" s="57"/>
      <c r="CX65" s="57"/>
      <c r="CY65" s="57"/>
      <c r="CZ65" s="57"/>
      <c r="DA65" s="57"/>
      <c r="DB65" s="57"/>
      <c r="DC65" s="57"/>
      <c r="DD65" s="57"/>
      <c r="DE65" s="57"/>
      <c r="DF65" s="57"/>
      <c r="DG65" s="57"/>
      <c r="DH65" s="57"/>
      <c r="DI65" s="57"/>
      <c r="DJ65" s="57"/>
      <c r="DK65" s="57"/>
      <c r="DL65" s="57"/>
      <c r="DM65" s="57"/>
      <c r="DN65" s="57"/>
      <c r="DO65" s="57"/>
      <c r="DP65" s="57"/>
      <c r="DQ65" s="57"/>
      <c r="DR65" s="57"/>
      <c r="DS65" s="57"/>
      <c r="DT65" s="57"/>
      <c r="DU65" s="57"/>
      <c r="DV65" s="57"/>
      <c r="DW65" s="57"/>
      <c r="DX65" s="57"/>
      <c r="DY65" s="57"/>
      <c r="DZ65" s="57"/>
      <c r="EA65" s="57"/>
      <c r="EB65" s="57"/>
      <c r="EC65" s="57"/>
      <c r="ED65" s="57"/>
      <c r="EE65" s="57"/>
      <c r="EF65" s="57"/>
      <c r="EG65" s="57"/>
      <c r="EH65" s="57"/>
      <c r="EI65" s="57"/>
      <c r="EJ65" s="57"/>
      <c r="EK65" s="57"/>
      <c r="EL65" s="57"/>
      <c r="EM65" s="57"/>
      <c r="EN65" s="57"/>
      <c r="EO65" s="57"/>
      <c r="EP65" s="57"/>
      <c r="EQ65" s="57"/>
      <c r="ER65" s="57"/>
      <c r="ES65" s="57"/>
      <c r="ET65" s="57"/>
      <c r="EU65" s="57"/>
      <c r="EV65" s="57"/>
      <c r="EW65" s="57"/>
      <c r="EX65" s="57"/>
      <c r="EY65" s="57"/>
      <c r="EZ65" s="57"/>
      <c r="FA65" s="57"/>
      <c r="FB65" s="57"/>
      <c r="FC65" s="57"/>
      <c r="FD65" s="57"/>
      <c r="FE65" s="57"/>
      <c r="FF65" s="57"/>
      <c r="FG65" s="57"/>
      <c r="FH65" s="57"/>
      <c r="FI65" s="57"/>
      <c r="FJ65" s="57"/>
      <c r="FK65" s="57"/>
      <c r="FL65" s="57"/>
      <c r="FM65" s="57"/>
      <c r="FN65" s="57"/>
      <c r="FO65" s="57"/>
      <c r="FP65" s="57"/>
      <c r="FQ65" s="57"/>
      <c r="FR65" s="57"/>
      <c r="FS65" s="57"/>
      <c r="FT65" s="57"/>
      <c r="FU65" s="57"/>
      <c r="FV65" s="57"/>
      <c r="FW65" s="57"/>
      <c r="FX65" s="57"/>
      <c r="FY65" s="57"/>
      <c r="FZ65" s="57"/>
      <c r="GA65" s="57"/>
      <c r="GB65" s="57"/>
      <c r="GC65" s="57"/>
      <c r="GD65" s="57"/>
      <c r="GE65" s="57"/>
      <c r="GF65" s="57"/>
      <c r="GG65" s="57"/>
      <c r="GH65" s="57"/>
      <c r="GI65" s="57"/>
      <c r="GJ65" s="57"/>
      <c r="GK65" s="57"/>
      <c r="GL65" s="57"/>
      <c r="GM65" s="57"/>
      <c r="GN65" s="57"/>
      <c r="GO65" s="57"/>
      <c r="GP65" s="57"/>
      <c r="GQ65" s="57"/>
      <c r="GR65" s="57"/>
      <c r="GS65" s="57"/>
      <c r="GT65" s="57"/>
      <c r="GU65" s="57"/>
      <c r="GV65" s="57"/>
      <c r="GW65" s="57"/>
      <c r="GX65" s="57"/>
      <c r="GY65" s="57"/>
      <c r="GZ65" s="57"/>
      <c r="HA65" s="57"/>
      <c r="HB65" s="57"/>
      <c r="HC65" s="57"/>
      <c r="HD65" s="57"/>
      <c r="HE65" s="57"/>
      <c r="HF65" s="57"/>
      <c r="HG65" s="57"/>
      <c r="HH65" s="57"/>
      <c r="HI65" s="57"/>
      <c r="HJ65" s="57"/>
      <c r="HK65" s="57"/>
      <c r="HL65" s="57"/>
      <c r="HM65" s="57"/>
      <c r="HN65" s="57"/>
      <c r="HO65" s="57"/>
      <c r="HP65" s="57"/>
      <c r="HQ65" s="57"/>
      <c r="HR65" s="57"/>
      <c r="HS65" s="57"/>
      <c r="HT65" s="57"/>
      <c r="HU65" s="57"/>
      <c r="HV65" s="57"/>
      <c r="HW65" s="57"/>
      <c r="HX65" s="57"/>
      <c r="HY65" s="57"/>
      <c r="HZ65" s="57"/>
      <c r="IA65" s="57"/>
      <c r="IB65" s="57"/>
      <c r="IC65" s="57"/>
      <c r="ID65" s="57"/>
      <c r="IE65" s="57"/>
      <c r="IF65" s="57"/>
      <c r="IG65" s="57"/>
      <c r="IH65" s="57"/>
      <c r="II65" s="57"/>
      <c r="IJ65" s="57"/>
      <c r="IK65" s="57"/>
      <c r="IL65" s="57"/>
      <c r="IM65" s="57"/>
      <c r="IN65" s="57"/>
      <c r="IO65" s="57"/>
      <c r="IP65" s="57"/>
      <c r="IQ65" s="57"/>
      <c r="IR65" s="57"/>
      <c r="IS65" s="57"/>
      <c r="IT65" s="57"/>
      <c r="IU65" s="57"/>
      <c r="IV65" s="57"/>
    </row>
    <row r="66" spans="1:256" s="58" customFormat="1" x14ac:dyDescent="0.2">
      <c r="A66" s="76" t="s">
        <v>170</v>
      </c>
      <c r="B66" s="100">
        <v>0</v>
      </c>
      <c r="C66" s="101"/>
      <c r="D66" s="100">
        <v>0</v>
      </c>
      <c r="E66" s="101"/>
      <c r="F66" s="100">
        <v>0</v>
      </c>
      <c r="G66" s="101"/>
      <c r="H66" s="100"/>
      <c r="I66" s="101"/>
      <c r="J66" s="100"/>
      <c r="K66" s="101"/>
      <c r="L66" s="100"/>
      <c r="M66" s="101"/>
      <c r="N66" s="100"/>
      <c r="O66" s="101"/>
      <c r="P66" s="100"/>
      <c r="Q66" s="101"/>
      <c r="R66" s="100">
        <v>0</v>
      </c>
      <c r="S66" s="101"/>
      <c r="T66" s="100">
        <v>0</v>
      </c>
      <c r="U66" s="101"/>
      <c r="V66" s="100">
        <v>0</v>
      </c>
      <c r="W66" s="101"/>
      <c r="X66" s="100"/>
      <c r="Y66" s="101"/>
      <c r="Z66" s="100"/>
      <c r="AA66" s="101"/>
      <c r="AB66" s="100"/>
      <c r="AC66" s="101"/>
      <c r="AD66" s="100"/>
      <c r="AE66" s="101"/>
      <c r="AF66" s="100"/>
      <c r="AG66" s="101"/>
      <c r="AH66" s="100"/>
      <c r="AI66" s="101"/>
      <c r="AJ66" s="100"/>
      <c r="AK66" s="101"/>
      <c r="AL66" s="57"/>
      <c r="AM66" s="57"/>
      <c r="AN66" s="57"/>
      <c r="AO66" s="57"/>
      <c r="AP66" s="57"/>
      <c r="AQ66" s="57"/>
      <c r="AR66" s="57"/>
      <c r="AS66" s="57"/>
      <c r="AT66" s="57"/>
      <c r="AU66" s="57"/>
      <c r="AV66" s="57"/>
      <c r="AW66" s="57"/>
      <c r="AX66" s="57"/>
      <c r="AY66" s="57"/>
      <c r="AZ66" s="57"/>
      <c r="BA66" s="57"/>
      <c r="BB66" s="57"/>
      <c r="BC66" s="57"/>
      <c r="BD66" s="57"/>
      <c r="BE66" s="57"/>
      <c r="BF66" s="57"/>
      <c r="BG66" s="57"/>
      <c r="BH66" s="57"/>
      <c r="BI66" s="57"/>
      <c r="BJ66" s="57"/>
      <c r="BK66" s="57"/>
      <c r="BL66" s="57"/>
      <c r="BM66" s="57"/>
      <c r="BN66" s="57"/>
      <c r="BO66" s="57"/>
      <c r="BP66" s="57"/>
      <c r="BQ66" s="57"/>
      <c r="BR66" s="57"/>
      <c r="BS66" s="57"/>
      <c r="BT66" s="57"/>
      <c r="BU66" s="57"/>
      <c r="BV66" s="57"/>
      <c r="BW66" s="57"/>
      <c r="BX66" s="57"/>
      <c r="BY66" s="57"/>
      <c r="BZ66" s="57"/>
      <c r="CA66" s="57"/>
      <c r="CB66" s="57"/>
      <c r="CC66" s="57"/>
      <c r="CD66" s="57"/>
      <c r="CE66" s="57"/>
      <c r="CF66" s="57"/>
      <c r="CG66" s="57"/>
      <c r="CH66" s="57"/>
      <c r="CI66" s="57"/>
      <c r="CJ66" s="57"/>
      <c r="CK66" s="57"/>
      <c r="CL66" s="57"/>
      <c r="CM66" s="57"/>
      <c r="CN66" s="57"/>
      <c r="CO66" s="57"/>
      <c r="CP66" s="57"/>
      <c r="CQ66" s="57"/>
      <c r="CR66" s="57"/>
      <c r="CS66" s="57"/>
      <c r="CT66" s="57"/>
      <c r="CU66" s="57"/>
      <c r="CV66" s="57"/>
      <c r="CW66" s="57"/>
      <c r="CX66" s="57"/>
      <c r="CY66" s="57"/>
      <c r="CZ66" s="57"/>
      <c r="DA66" s="57"/>
      <c r="DB66" s="57"/>
      <c r="DC66" s="57"/>
      <c r="DD66" s="57"/>
      <c r="DE66" s="57"/>
      <c r="DF66" s="57"/>
      <c r="DG66" s="57"/>
      <c r="DH66" s="57"/>
      <c r="DI66" s="57"/>
      <c r="DJ66" s="57"/>
      <c r="DK66" s="57"/>
      <c r="DL66" s="57"/>
      <c r="DM66" s="57"/>
      <c r="DN66" s="57"/>
      <c r="DO66" s="57"/>
      <c r="DP66" s="57"/>
      <c r="DQ66" s="57"/>
      <c r="DR66" s="57"/>
      <c r="DS66" s="57"/>
      <c r="DT66" s="57"/>
      <c r="DU66" s="57"/>
      <c r="DV66" s="57"/>
      <c r="DW66" s="57"/>
      <c r="DX66" s="57"/>
      <c r="DY66" s="57"/>
      <c r="DZ66" s="57"/>
      <c r="EA66" s="57"/>
      <c r="EB66" s="57"/>
      <c r="EC66" s="57"/>
      <c r="ED66" s="57"/>
      <c r="EE66" s="57"/>
      <c r="EF66" s="57"/>
      <c r="EG66" s="57"/>
      <c r="EH66" s="57"/>
      <c r="EI66" s="57"/>
      <c r="EJ66" s="57"/>
      <c r="EK66" s="57"/>
      <c r="EL66" s="57"/>
      <c r="EM66" s="57"/>
      <c r="EN66" s="57"/>
      <c r="EO66" s="57"/>
      <c r="EP66" s="57"/>
      <c r="EQ66" s="57"/>
      <c r="ER66" s="57"/>
      <c r="ES66" s="57"/>
      <c r="ET66" s="57"/>
      <c r="EU66" s="57"/>
      <c r="EV66" s="57"/>
      <c r="EW66" s="57"/>
      <c r="EX66" s="57"/>
      <c r="EY66" s="57"/>
      <c r="EZ66" s="57"/>
      <c r="FA66" s="57"/>
      <c r="FB66" s="57"/>
      <c r="FC66" s="57"/>
      <c r="FD66" s="57"/>
      <c r="FE66" s="57"/>
      <c r="FF66" s="57"/>
      <c r="FG66" s="57"/>
      <c r="FH66" s="57"/>
      <c r="FI66" s="57"/>
      <c r="FJ66" s="57"/>
      <c r="FK66" s="57"/>
      <c r="FL66" s="57"/>
      <c r="FM66" s="57"/>
      <c r="FN66" s="57"/>
      <c r="FO66" s="57"/>
      <c r="FP66" s="57"/>
      <c r="FQ66" s="57"/>
      <c r="FR66" s="57"/>
      <c r="FS66" s="57"/>
      <c r="FT66" s="57"/>
      <c r="FU66" s="57"/>
      <c r="FV66" s="57"/>
      <c r="FW66" s="57"/>
      <c r="FX66" s="57"/>
      <c r="FY66" s="57"/>
      <c r="FZ66" s="57"/>
      <c r="GA66" s="57"/>
      <c r="GB66" s="57"/>
      <c r="GC66" s="57"/>
      <c r="GD66" s="57"/>
      <c r="GE66" s="57"/>
      <c r="GF66" s="57"/>
      <c r="GG66" s="57"/>
      <c r="GH66" s="57"/>
      <c r="GI66" s="57"/>
      <c r="GJ66" s="57"/>
      <c r="GK66" s="57"/>
      <c r="GL66" s="57"/>
      <c r="GM66" s="57"/>
      <c r="GN66" s="57"/>
      <c r="GO66" s="57"/>
      <c r="GP66" s="57"/>
      <c r="GQ66" s="57"/>
      <c r="GR66" s="57"/>
      <c r="GS66" s="57"/>
      <c r="GT66" s="57"/>
      <c r="GU66" s="57"/>
      <c r="GV66" s="57"/>
      <c r="GW66" s="57"/>
      <c r="GX66" s="57"/>
      <c r="GY66" s="57"/>
      <c r="GZ66" s="57"/>
      <c r="HA66" s="57"/>
      <c r="HB66" s="57"/>
      <c r="HC66" s="57"/>
      <c r="HD66" s="57"/>
      <c r="HE66" s="57"/>
      <c r="HF66" s="57"/>
      <c r="HG66" s="57"/>
      <c r="HH66" s="57"/>
      <c r="HI66" s="57"/>
      <c r="HJ66" s="57"/>
      <c r="HK66" s="57"/>
      <c r="HL66" s="57"/>
      <c r="HM66" s="57"/>
      <c r="HN66" s="57"/>
      <c r="HO66" s="57"/>
      <c r="HP66" s="57"/>
      <c r="HQ66" s="57"/>
      <c r="HR66" s="57"/>
      <c r="HS66" s="57"/>
      <c r="HT66" s="57"/>
      <c r="HU66" s="57"/>
      <c r="HV66" s="57"/>
      <c r="HW66" s="57"/>
      <c r="HX66" s="57"/>
      <c r="HY66" s="57"/>
      <c r="HZ66" s="57"/>
      <c r="IA66" s="57"/>
      <c r="IB66" s="57"/>
      <c r="IC66" s="57"/>
      <c r="ID66" s="57"/>
      <c r="IE66" s="57"/>
      <c r="IF66" s="57"/>
      <c r="IG66" s="57"/>
      <c r="IH66" s="57"/>
      <c r="II66" s="57"/>
      <c r="IJ66" s="57"/>
      <c r="IK66" s="57"/>
      <c r="IL66" s="57"/>
      <c r="IM66" s="57"/>
      <c r="IN66" s="57"/>
      <c r="IO66" s="57"/>
      <c r="IP66" s="57"/>
      <c r="IQ66" s="57"/>
      <c r="IR66" s="57"/>
      <c r="IS66" s="57"/>
      <c r="IT66" s="57"/>
      <c r="IU66" s="57"/>
      <c r="IV66" s="57"/>
    </row>
    <row r="67" spans="1:256" s="58" customFormat="1" x14ac:dyDescent="0.2">
      <c r="A67" s="76" t="s">
        <v>171</v>
      </c>
      <c r="B67" s="100">
        <v>0</v>
      </c>
      <c r="C67" s="101"/>
      <c r="D67" s="100">
        <v>0.01</v>
      </c>
      <c r="E67" s="101"/>
      <c r="F67" s="100">
        <v>6.3299999999999995E-2</v>
      </c>
      <c r="G67" s="101"/>
      <c r="H67" s="100"/>
      <c r="I67" s="101"/>
      <c r="J67" s="100"/>
      <c r="K67" s="101"/>
      <c r="L67" s="100"/>
      <c r="M67" s="101"/>
      <c r="N67" s="100"/>
      <c r="O67" s="101"/>
      <c r="P67" s="100"/>
      <c r="Q67" s="101"/>
      <c r="R67" s="100">
        <v>0.02</v>
      </c>
      <c r="S67" s="101"/>
      <c r="T67" s="100">
        <v>0</v>
      </c>
      <c r="U67" s="101"/>
      <c r="V67" s="100">
        <v>5.4600000000000003E-2</v>
      </c>
      <c r="W67" s="101"/>
      <c r="X67" s="100"/>
      <c r="Y67" s="101"/>
      <c r="Z67" s="100"/>
      <c r="AA67" s="101"/>
      <c r="AB67" s="100"/>
      <c r="AC67" s="101"/>
      <c r="AD67" s="100"/>
      <c r="AE67" s="101"/>
      <c r="AF67" s="100"/>
      <c r="AG67" s="101"/>
      <c r="AH67" s="100"/>
      <c r="AI67" s="101"/>
      <c r="AJ67" s="100"/>
      <c r="AK67" s="101"/>
      <c r="AL67" s="57"/>
      <c r="AM67" s="57"/>
      <c r="AN67" s="57"/>
      <c r="AO67" s="57"/>
      <c r="AP67" s="57"/>
      <c r="AQ67" s="57"/>
      <c r="AR67" s="57"/>
      <c r="AS67" s="57"/>
      <c r="AT67" s="57"/>
      <c r="AU67" s="57"/>
      <c r="AV67" s="57"/>
      <c r="AW67" s="57"/>
      <c r="AX67" s="57"/>
      <c r="AY67" s="57"/>
      <c r="AZ67" s="57"/>
      <c r="BA67" s="57"/>
      <c r="BB67" s="57"/>
      <c r="BC67" s="57"/>
      <c r="BD67" s="57"/>
      <c r="BE67" s="57"/>
      <c r="BF67" s="57"/>
      <c r="BG67" s="57"/>
      <c r="BH67" s="57"/>
      <c r="BI67" s="57"/>
      <c r="BJ67" s="57"/>
      <c r="BK67" s="57"/>
      <c r="BL67" s="57"/>
      <c r="BM67" s="57"/>
      <c r="BN67" s="57"/>
      <c r="BO67" s="57"/>
      <c r="BP67" s="57"/>
      <c r="BQ67" s="57"/>
      <c r="BR67" s="57"/>
      <c r="BS67" s="57"/>
      <c r="BT67" s="57"/>
      <c r="BU67" s="57"/>
      <c r="BV67" s="57"/>
      <c r="BW67" s="57"/>
      <c r="BX67" s="57"/>
      <c r="BY67" s="57"/>
      <c r="BZ67" s="57"/>
      <c r="CA67" s="57"/>
      <c r="CB67" s="57"/>
      <c r="CC67" s="57"/>
      <c r="CD67" s="57"/>
      <c r="CE67" s="57"/>
      <c r="CF67" s="57"/>
      <c r="CG67" s="57"/>
      <c r="CH67" s="57"/>
      <c r="CI67" s="57"/>
      <c r="CJ67" s="57"/>
      <c r="CK67" s="57"/>
      <c r="CL67" s="57"/>
      <c r="CM67" s="57"/>
      <c r="CN67" s="57"/>
      <c r="CO67" s="57"/>
      <c r="CP67" s="57"/>
      <c r="CQ67" s="57"/>
      <c r="CR67" s="57"/>
      <c r="CS67" s="57"/>
      <c r="CT67" s="57"/>
      <c r="CU67" s="57"/>
      <c r="CV67" s="57"/>
      <c r="CW67" s="57"/>
      <c r="CX67" s="57"/>
      <c r="CY67" s="57"/>
      <c r="CZ67" s="57"/>
      <c r="DA67" s="57"/>
      <c r="DB67" s="57"/>
      <c r="DC67" s="57"/>
      <c r="DD67" s="57"/>
      <c r="DE67" s="57"/>
      <c r="DF67" s="57"/>
      <c r="DG67" s="57"/>
      <c r="DH67" s="57"/>
      <c r="DI67" s="57"/>
      <c r="DJ67" s="57"/>
      <c r="DK67" s="57"/>
      <c r="DL67" s="57"/>
      <c r="DM67" s="57"/>
      <c r="DN67" s="57"/>
      <c r="DO67" s="57"/>
      <c r="DP67" s="57"/>
      <c r="DQ67" s="57"/>
      <c r="DR67" s="57"/>
      <c r="DS67" s="57"/>
      <c r="DT67" s="57"/>
      <c r="DU67" s="57"/>
      <c r="DV67" s="57"/>
      <c r="DW67" s="57"/>
      <c r="DX67" s="57"/>
      <c r="DY67" s="57"/>
      <c r="DZ67" s="57"/>
      <c r="EA67" s="57"/>
      <c r="EB67" s="57"/>
      <c r="EC67" s="57"/>
      <c r="ED67" s="57"/>
      <c r="EE67" s="57"/>
      <c r="EF67" s="57"/>
      <c r="EG67" s="57"/>
      <c r="EH67" s="57"/>
      <c r="EI67" s="57"/>
      <c r="EJ67" s="57"/>
      <c r="EK67" s="57"/>
      <c r="EL67" s="57"/>
      <c r="EM67" s="57"/>
      <c r="EN67" s="57"/>
      <c r="EO67" s="57"/>
      <c r="EP67" s="57"/>
      <c r="EQ67" s="57"/>
      <c r="ER67" s="57"/>
      <c r="ES67" s="57"/>
      <c r="ET67" s="57"/>
      <c r="EU67" s="57"/>
      <c r="EV67" s="57"/>
      <c r="EW67" s="57"/>
      <c r="EX67" s="57"/>
      <c r="EY67" s="57"/>
      <c r="EZ67" s="57"/>
      <c r="FA67" s="57"/>
      <c r="FB67" s="57"/>
      <c r="FC67" s="57"/>
      <c r="FD67" s="57"/>
      <c r="FE67" s="57"/>
      <c r="FF67" s="57"/>
      <c r="FG67" s="57"/>
      <c r="FH67" s="57"/>
      <c r="FI67" s="57"/>
      <c r="FJ67" s="57"/>
      <c r="FK67" s="57"/>
      <c r="FL67" s="57"/>
      <c r="FM67" s="57"/>
      <c r="FN67" s="57"/>
      <c r="FO67" s="57"/>
      <c r="FP67" s="57"/>
      <c r="FQ67" s="57"/>
      <c r="FR67" s="57"/>
      <c r="FS67" s="57"/>
      <c r="FT67" s="57"/>
      <c r="FU67" s="57"/>
      <c r="FV67" s="57"/>
      <c r="FW67" s="57"/>
      <c r="FX67" s="57"/>
      <c r="FY67" s="57"/>
      <c r="FZ67" s="57"/>
      <c r="GA67" s="57"/>
      <c r="GB67" s="57"/>
      <c r="GC67" s="57"/>
      <c r="GD67" s="57"/>
      <c r="GE67" s="57"/>
      <c r="GF67" s="57"/>
      <c r="GG67" s="57"/>
      <c r="GH67" s="57"/>
      <c r="GI67" s="57"/>
      <c r="GJ67" s="57"/>
      <c r="GK67" s="57"/>
      <c r="GL67" s="57"/>
      <c r="GM67" s="57"/>
      <c r="GN67" s="57"/>
      <c r="GO67" s="57"/>
      <c r="GP67" s="57"/>
      <c r="GQ67" s="57"/>
      <c r="GR67" s="57"/>
      <c r="GS67" s="57"/>
      <c r="GT67" s="57"/>
      <c r="GU67" s="57"/>
      <c r="GV67" s="57"/>
      <c r="GW67" s="57"/>
      <c r="GX67" s="57"/>
      <c r="GY67" s="57"/>
      <c r="GZ67" s="57"/>
      <c r="HA67" s="57"/>
      <c r="HB67" s="57"/>
      <c r="HC67" s="57"/>
      <c r="HD67" s="57"/>
      <c r="HE67" s="57"/>
      <c r="HF67" s="57"/>
      <c r="HG67" s="57"/>
      <c r="HH67" s="57"/>
      <c r="HI67" s="57"/>
      <c r="HJ67" s="57"/>
      <c r="HK67" s="57"/>
      <c r="HL67" s="57"/>
      <c r="HM67" s="57"/>
      <c r="HN67" s="57"/>
      <c r="HO67" s="57"/>
      <c r="HP67" s="57"/>
      <c r="HQ67" s="57"/>
      <c r="HR67" s="57"/>
      <c r="HS67" s="57"/>
      <c r="HT67" s="57"/>
      <c r="HU67" s="57"/>
      <c r="HV67" s="57"/>
      <c r="HW67" s="57"/>
      <c r="HX67" s="57"/>
      <c r="HY67" s="57"/>
      <c r="HZ67" s="57"/>
      <c r="IA67" s="57"/>
      <c r="IB67" s="57"/>
      <c r="IC67" s="57"/>
      <c r="ID67" s="57"/>
      <c r="IE67" s="57"/>
      <c r="IF67" s="57"/>
      <c r="IG67" s="57"/>
      <c r="IH67" s="57"/>
      <c r="II67" s="57"/>
      <c r="IJ67" s="57"/>
      <c r="IK67" s="57"/>
      <c r="IL67" s="57"/>
      <c r="IM67" s="57"/>
      <c r="IN67" s="57"/>
      <c r="IO67" s="57"/>
      <c r="IP67" s="57"/>
      <c r="IQ67" s="57"/>
      <c r="IR67" s="57"/>
      <c r="IS67" s="57"/>
      <c r="IT67" s="57"/>
      <c r="IU67" s="57"/>
      <c r="IV67" s="57"/>
    </row>
    <row r="68" spans="1:256" s="88" customFormat="1" ht="12.75" customHeight="1" x14ac:dyDescent="0.2">
      <c r="A68" s="84" t="s">
        <v>172</v>
      </c>
      <c r="B68" s="98">
        <v>0</v>
      </c>
      <c r="C68" s="99"/>
      <c r="D68" s="98">
        <v>0</v>
      </c>
      <c r="E68" s="99"/>
      <c r="F68" s="98">
        <v>6.3299999999999995E-2</v>
      </c>
      <c r="G68" s="99"/>
      <c r="H68" s="98"/>
      <c r="I68" s="99"/>
      <c r="J68" s="98"/>
      <c r="K68" s="99"/>
      <c r="L68" s="98"/>
      <c r="M68" s="99"/>
      <c r="N68" s="98"/>
      <c r="O68" s="99"/>
      <c r="P68" s="98"/>
      <c r="Q68" s="99"/>
      <c r="R68" s="98">
        <v>4.5499999999999999E-2</v>
      </c>
      <c r="S68" s="99"/>
      <c r="T68" s="98">
        <v>2.5999999999999999E-2</v>
      </c>
      <c r="U68" s="99"/>
      <c r="V68" s="98">
        <v>1.52E-2</v>
      </c>
      <c r="W68" s="99"/>
      <c r="X68" s="98"/>
      <c r="Y68" s="99"/>
      <c r="Z68" s="98"/>
      <c r="AA68" s="99"/>
      <c r="AB68" s="98"/>
      <c r="AC68" s="99"/>
      <c r="AD68" s="98"/>
      <c r="AE68" s="99"/>
      <c r="AF68" s="98"/>
      <c r="AG68" s="99"/>
      <c r="AH68" s="98"/>
      <c r="AI68" s="99"/>
      <c r="AJ68" s="98"/>
      <c r="AK68" s="99"/>
      <c r="AL68" s="87"/>
      <c r="AM68" s="87"/>
      <c r="AN68" s="87"/>
      <c r="AO68" s="87"/>
      <c r="AP68" s="87"/>
      <c r="AQ68" s="87"/>
      <c r="AR68" s="87"/>
      <c r="AS68" s="87"/>
      <c r="AT68" s="87"/>
      <c r="AU68" s="87"/>
      <c r="AV68" s="87"/>
      <c r="AW68" s="87"/>
      <c r="AX68" s="87"/>
      <c r="AY68" s="87"/>
      <c r="AZ68" s="87"/>
      <c r="BA68" s="87"/>
      <c r="BB68" s="87"/>
      <c r="BC68" s="87"/>
      <c r="BD68" s="87"/>
      <c r="BE68" s="87"/>
      <c r="BF68" s="87"/>
      <c r="BG68" s="87"/>
      <c r="BH68" s="87"/>
      <c r="BI68" s="87"/>
      <c r="BJ68" s="87"/>
      <c r="BK68" s="87"/>
      <c r="BL68" s="87"/>
      <c r="BM68" s="87"/>
      <c r="BN68" s="87"/>
      <c r="BO68" s="87"/>
      <c r="BP68" s="87"/>
      <c r="BQ68" s="87"/>
      <c r="BR68" s="87"/>
      <c r="BS68" s="87"/>
      <c r="BT68" s="87"/>
      <c r="BU68" s="87"/>
      <c r="BV68" s="87"/>
      <c r="BW68" s="87"/>
      <c r="BX68" s="87"/>
      <c r="BY68" s="87"/>
      <c r="BZ68" s="87"/>
      <c r="CA68" s="87"/>
      <c r="CB68" s="87"/>
      <c r="CC68" s="87"/>
      <c r="CD68" s="87"/>
      <c r="CE68" s="87"/>
      <c r="CF68" s="87"/>
      <c r="CG68" s="87"/>
      <c r="CH68" s="87"/>
      <c r="CI68" s="87"/>
      <c r="CJ68" s="87"/>
      <c r="CK68" s="87"/>
      <c r="CL68" s="87"/>
      <c r="CM68" s="87"/>
      <c r="CN68" s="87"/>
      <c r="CO68" s="87"/>
      <c r="CP68" s="87"/>
      <c r="CQ68" s="87"/>
      <c r="CR68" s="87"/>
      <c r="CS68" s="87"/>
      <c r="CT68" s="87"/>
      <c r="CU68" s="87"/>
      <c r="CV68" s="87"/>
      <c r="CW68" s="87"/>
      <c r="CX68" s="87"/>
      <c r="CY68" s="87"/>
      <c r="CZ68" s="87"/>
      <c r="DA68" s="87"/>
      <c r="DB68" s="87"/>
      <c r="DC68" s="87"/>
      <c r="DD68" s="87"/>
      <c r="DE68" s="87"/>
      <c r="DF68" s="87"/>
      <c r="DG68" s="87"/>
      <c r="DH68" s="87"/>
      <c r="DI68" s="87"/>
      <c r="DJ68" s="87"/>
      <c r="DK68" s="87"/>
      <c r="DL68" s="87"/>
      <c r="DM68" s="87"/>
      <c r="DN68" s="87"/>
      <c r="DO68" s="87"/>
      <c r="DP68" s="87"/>
      <c r="DQ68" s="87"/>
      <c r="DR68" s="87"/>
      <c r="DS68" s="87"/>
      <c r="DT68" s="87"/>
      <c r="DU68" s="87"/>
      <c r="DV68" s="87"/>
      <c r="DW68" s="87"/>
      <c r="DX68" s="87"/>
      <c r="DY68" s="87"/>
      <c r="DZ68" s="87"/>
      <c r="EA68" s="87"/>
      <c r="EB68" s="87"/>
      <c r="EC68" s="87"/>
      <c r="ED68" s="87"/>
      <c r="EE68" s="87"/>
      <c r="EF68" s="87"/>
      <c r="EG68" s="87"/>
      <c r="EH68" s="87"/>
      <c r="EI68" s="87"/>
      <c r="EJ68" s="87"/>
      <c r="EK68" s="87"/>
      <c r="EL68" s="87"/>
      <c r="EM68" s="87"/>
      <c r="EN68" s="87"/>
      <c r="EO68" s="87"/>
      <c r="EP68" s="87"/>
      <c r="EQ68" s="87"/>
      <c r="ER68" s="87"/>
      <c r="ES68" s="87"/>
      <c r="ET68" s="87"/>
      <c r="EU68" s="87"/>
      <c r="EV68" s="87"/>
      <c r="EW68" s="87"/>
      <c r="EX68" s="87"/>
      <c r="EY68" s="87"/>
      <c r="EZ68" s="87"/>
      <c r="FA68" s="87"/>
      <c r="FB68" s="87"/>
      <c r="FC68" s="87"/>
      <c r="FD68" s="87"/>
      <c r="FE68" s="87"/>
      <c r="FF68" s="87"/>
      <c r="FG68" s="87"/>
      <c r="FH68" s="87"/>
      <c r="FI68" s="87"/>
      <c r="FJ68" s="87"/>
      <c r="FK68" s="87"/>
      <c r="FL68" s="87"/>
      <c r="FM68" s="87"/>
      <c r="FN68" s="87"/>
      <c r="FO68" s="87"/>
      <c r="FP68" s="87"/>
      <c r="FQ68" s="87"/>
      <c r="FR68" s="87"/>
      <c r="FS68" s="87"/>
      <c r="FT68" s="87"/>
      <c r="FU68" s="87"/>
      <c r="FV68" s="87"/>
      <c r="FW68" s="87"/>
      <c r="FX68" s="87"/>
      <c r="FY68" s="87"/>
      <c r="FZ68" s="87"/>
      <c r="GA68" s="87"/>
      <c r="GB68" s="87"/>
      <c r="GC68" s="87"/>
      <c r="GD68" s="87"/>
      <c r="GE68" s="87"/>
      <c r="GF68" s="87"/>
      <c r="GG68" s="87"/>
      <c r="GH68" s="87"/>
      <c r="GI68" s="87"/>
      <c r="GJ68" s="87"/>
      <c r="GK68" s="87"/>
      <c r="GL68" s="87"/>
      <c r="GM68" s="87"/>
      <c r="GN68" s="87"/>
      <c r="GO68" s="87"/>
      <c r="GP68" s="87"/>
      <c r="GQ68" s="87"/>
      <c r="GR68" s="87"/>
      <c r="GS68" s="87"/>
      <c r="GT68" s="87"/>
      <c r="GU68" s="87"/>
      <c r="GV68" s="87"/>
      <c r="GW68" s="87"/>
      <c r="GX68" s="87"/>
      <c r="GY68" s="87"/>
      <c r="GZ68" s="87"/>
      <c r="HA68" s="87"/>
      <c r="HB68" s="87"/>
      <c r="HC68" s="87"/>
      <c r="HD68" s="87"/>
      <c r="HE68" s="87"/>
      <c r="HF68" s="87"/>
      <c r="HG68" s="87"/>
      <c r="HH68" s="87"/>
      <c r="HI68" s="87"/>
      <c r="HJ68" s="87"/>
      <c r="HK68" s="87"/>
      <c r="HL68" s="87"/>
      <c r="HM68" s="87"/>
      <c r="HN68" s="87"/>
      <c r="HO68" s="87"/>
      <c r="HP68" s="87"/>
      <c r="HQ68" s="87"/>
      <c r="HR68" s="87"/>
      <c r="HS68" s="87"/>
      <c r="HT68" s="87"/>
      <c r="HU68" s="87"/>
      <c r="HV68" s="87"/>
      <c r="HW68" s="87"/>
      <c r="HX68" s="87"/>
      <c r="HY68" s="87"/>
      <c r="HZ68" s="87"/>
      <c r="IA68" s="87"/>
      <c r="IB68" s="87"/>
      <c r="IC68" s="87"/>
      <c r="ID68" s="87"/>
      <c r="IE68" s="87"/>
      <c r="IF68" s="87"/>
      <c r="IG68" s="87"/>
      <c r="IH68" s="87"/>
      <c r="II68" s="87"/>
      <c r="IJ68" s="87"/>
      <c r="IK68" s="87"/>
      <c r="IL68" s="87"/>
      <c r="IM68" s="87"/>
      <c r="IN68" s="87"/>
      <c r="IO68" s="87"/>
      <c r="IP68" s="87"/>
      <c r="IQ68" s="87"/>
      <c r="IR68" s="87"/>
      <c r="IS68" s="87"/>
      <c r="IT68" s="87"/>
      <c r="IU68" s="87"/>
      <c r="IV68" s="87"/>
    </row>
  </sheetData>
  <mergeCells count="329">
    <mergeCell ref="A2:AK2"/>
    <mergeCell ref="A3:AK3"/>
    <mergeCell ref="R4:S4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B10:C10"/>
    <mergeCell ref="D10:E10"/>
    <mergeCell ref="F10:G10"/>
    <mergeCell ref="H10:I10"/>
    <mergeCell ref="J10:K10"/>
    <mergeCell ref="L10:M10"/>
    <mergeCell ref="N10:O10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J11:AK11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AB55:AC55"/>
    <mergeCell ref="AD55:AE55"/>
    <mergeCell ref="AF55:AG55"/>
    <mergeCell ref="AH55:AI55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55:AK55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R55:S55"/>
    <mergeCell ref="T55:U55"/>
    <mergeCell ref="V55:W55"/>
    <mergeCell ref="X55:Y55"/>
    <mergeCell ref="Z55:AA55"/>
    <mergeCell ref="B59:C59"/>
    <mergeCell ref="D59:E59"/>
    <mergeCell ref="F59:G59"/>
    <mergeCell ref="H59:I59"/>
    <mergeCell ref="J59:K59"/>
    <mergeCell ref="L59:M59"/>
    <mergeCell ref="N59:O59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B60:C60"/>
    <mergeCell ref="D60:E60"/>
    <mergeCell ref="F60:G60"/>
    <mergeCell ref="H60:I60"/>
    <mergeCell ref="J60:K60"/>
    <mergeCell ref="L60:M60"/>
    <mergeCell ref="N60:O60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B64:C64"/>
    <mergeCell ref="D64:E64"/>
    <mergeCell ref="F64:G64"/>
    <mergeCell ref="H64:I64"/>
    <mergeCell ref="J64:K64"/>
    <mergeCell ref="L64:M64"/>
    <mergeCell ref="N64:O64"/>
    <mergeCell ref="P64:Q64"/>
    <mergeCell ref="R64:S64"/>
    <mergeCell ref="T64:U64"/>
    <mergeCell ref="V64:W64"/>
    <mergeCell ref="X64:Y64"/>
    <mergeCell ref="Z64:AA64"/>
    <mergeCell ref="AB64:AC64"/>
    <mergeCell ref="AD64:AE64"/>
    <mergeCell ref="AF64:AG64"/>
    <mergeCell ref="AH64:AI64"/>
    <mergeCell ref="AJ64:AK64"/>
    <mergeCell ref="B65:C65"/>
    <mergeCell ref="D65:E65"/>
    <mergeCell ref="F65:G65"/>
    <mergeCell ref="H65:I65"/>
    <mergeCell ref="J65:K65"/>
    <mergeCell ref="L65:M65"/>
    <mergeCell ref="N65:O65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B66:C66"/>
    <mergeCell ref="D66:E66"/>
    <mergeCell ref="F66:G66"/>
    <mergeCell ref="H66:I66"/>
    <mergeCell ref="J66:K66"/>
    <mergeCell ref="L66:M66"/>
    <mergeCell ref="N66:O66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B67:C67"/>
    <mergeCell ref="D67:E67"/>
    <mergeCell ref="F67:G67"/>
    <mergeCell ref="H67:I67"/>
    <mergeCell ref="J67:K67"/>
    <mergeCell ref="L67:M67"/>
    <mergeCell ref="N67:O67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B68:C68"/>
    <mergeCell ref="D68:E68"/>
    <mergeCell ref="F68:G68"/>
    <mergeCell ref="H68:I68"/>
    <mergeCell ref="J68:K68"/>
    <mergeCell ref="L68:M68"/>
    <mergeCell ref="N68:O68"/>
    <mergeCell ref="P68:Q68"/>
    <mergeCell ref="R68:S68"/>
    <mergeCell ref="T68:U68"/>
    <mergeCell ref="V68:W68"/>
    <mergeCell ref="AJ68:AK68"/>
    <mergeCell ref="X68:Y68"/>
    <mergeCell ref="Z68:AA68"/>
    <mergeCell ref="AB68:AC68"/>
    <mergeCell ref="AD68:AE68"/>
    <mergeCell ref="AF68:AG68"/>
    <mergeCell ref="AH68:AI68"/>
  </mergeCells>
  <printOptions horizontalCentered="1"/>
  <pageMargins left="0" right="0" top="0.19685039370078741" bottom="0.39370078740157483" header="0" footer="0"/>
  <pageSetup paperSize="9" scale="78" firstPageNumber="0" orientation="portrait" horizontalDpi="300" verticalDpi="300" r:id="rId1"/>
  <headerFooter>
    <oddFooter>&amp;C
Diretoria Geral - Policlínica de Posse&amp;RPágina &amp;P de &amp;N</oddFooter>
  </headerFooter>
  <rowBreaks count="1" manualBreakCount="1">
    <brk id="68" max="3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A63BC9E-B311-445E-AD98-77E29C7201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34AF4A8-8A58-4DA4-91F2-A144549516F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</cp:lastModifiedBy>
  <cp:revision/>
  <dcterms:created xsi:type="dcterms:W3CDTF">2025-01-03T16:31:47Z</dcterms:created>
  <dcterms:modified xsi:type="dcterms:W3CDTF">2025-01-20T20:03:05Z</dcterms:modified>
  <cp:category/>
  <cp:contentStatus/>
</cp:coreProperties>
</file>