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5POLI POSSE\12-2024-TRANSPARENCIA-DEZEMBRO-IMED-POSSE\"/>
    </mc:Choice>
  </mc:AlternateContent>
  <xr:revisionPtr revIDLastSave="0" documentId="8_{09E75349-3720-4965-99BF-278B9E8A93DB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DEZEMBRO 2024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5" i="16" l="1"/>
  <c r="B111" i="16"/>
  <c r="B78" i="16"/>
  <c r="B71" i="16"/>
  <c r="B92" i="16" s="1"/>
  <c r="B54" i="16"/>
  <c r="B53" i="16" s="1"/>
  <c r="B29" i="16"/>
  <c r="B51" i="16"/>
  <c r="B113" i="16"/>
  <c r="B34" i="16"/>
  <c r="B119" i="16"/>
  <c r="B109" i="16"/>
  <c r="B107" i="16" s="1"/>
  <c r="B105" i="16"/>
  <c r="B102" i="16"/>
  <c r="B99" i="16"/>
  <c r="B94" i="16"/>
  <c r="B59" i="16"/>
  <c r="B27" i="16"/>
  <c r="B31" i="16" s="1"/>
  <c r="B68" i="16" l="1"/>
  <c r="B57" i="16"/>
  <c r="B25" i="16"/>
  <c r="B100" i="16" l="1"/>
  <c r="B67" i="16"/>
</calcChain>
</file>

<file path=xl/sharedStrings.xml><?xml version="1.0" encoding="utf-8"?>
<sst xmlns="http://schemas.openxmlformats.org/spreadsheetml/2006/main" count="108" uniqueCount="100">
  <si>
    <t>Relatório Mensal Comparativo de Recursos Recebidos, Gastos e Devolvidos ao Poder Público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</si>
  <si>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</si>
  <si>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</si>
  <si>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</si>
  <si>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</si>
  <si>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</si>
  <si>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</si>
  <si>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</si>
  <si>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</si>
  <si>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</si>
  <si>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</si>
  <si>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</si>
  <si>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</si>
  <si>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2.4 Rendimento sobre Aplicação Financeiras - INVESTIMENTO (DETALHAR NÚMERO DA CONTA)</t>
  </si>
  <si>
    <t>Recuperação de Despesas</t>
  </si>
  <si>
    <t>Aporte para Caixa</t>
  </si>
  <si>
    <t>TOTAL DE ENTRADAS (2= 2.1 + 2.2 + 2.3 + 2.4 + 2.5)</t>
  </si>
  <si>
    <t>3. RESGATE APLICAÇÃO FINANCEIRA</t>
  </si>
  <si>
    <t>3.2 Resgate Aplicação - INVESTIMENTO (DETALHAR NÚMERO DA CONTA )</t>
  </si>
  <si>
    <t>TOTAL DOS RESGATES (3= 3.1 + 3.2)</t>
  </si>
  <si>
    <t>4. APLICAÇÃO FINANCEIRA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</si>
  <si>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</si>
  <si>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</si>
  <si>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</si>
  <si>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</si>
  <si>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</si>
  <si>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</si>
  <si>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</si>
  <si>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</si>
  <si>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</si>
  <si>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</si>
  <si>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</si>
  <si>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</si>
  <si>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Concessionárias (Água, luz e telefonia)</t>
  </si>
  <si>
    <t>Rescisões Trabalhistas</t>
  </si>
  <si>
    <t>Alugueis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</si>
  <si>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</si>
  <si>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</si>
  <si>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</si>
  <si>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</si>
  <si>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</si>
  <si>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</si>
  <si>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</si>
  <si>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</si>
  <si>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</si>
  <si>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</si>
  <si>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</si>
  <si>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</si>
  <si>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</si>
  <si>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</si>
  <si>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</si>
  <si>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</si>
  <si>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</si>
  <si>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</si>
  <si>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</si>
  <si>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</si>
  <si>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</si>
  <si>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</si>
  <si>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</si>
  <si>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</si>
  <si>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CNPJ:02.529.964/0001-57</t>
  </si>
  <si>
    <t>Devolução de Pagamento Indevido</t>
  </si>
  <si>
    <t>Reembolso de Despesas</t>
  </si>
  <si>
    <t>Investimentos</t>
  </si>
  <si>
    <t>Recibo de pagamento a Autônomo</t>
  </si>
  <si>
    <t>Recursos Extracontratuais</t>
  </si>
  <si>
    <t>2.5 Outras entradas</t>
  </si>
  <si>
    <t xml:space="preserve">5.1.3 Materiais 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</si>
  <si>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</si>
  <si>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</si>
  <si>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Desbloqueio Judicial</t>
  </si>
  <si>
    <t>Custas Processuais</t>
  </si>
  <si>
    <t>Outras Saídas</t>
  </si>
  <si>
    <t>NOME DA UNIDADE GERIDA:  Policlínica Estadual da Região Nordeste - Posse</t>
  </si>
  <si>
    <t>TERMO DE COLABORAÇÃO/ Nº: 94/2024</t>
  </si>
  <si>
    <t>TERMO DE COLABORAÇÃO/TERMO ADITIVO:                                                             INÍCIO:    26/07/2024        E         TÉRMINO  26/01/2025</t>
  </si>
  <si>
    <t>PREVISÃO DE REPASSE MENSAL DO CONTRATO DE GESTÃO/ADITIVO - CUSTEIO : R$ 3.048.696,50</t>
  </si>
  <si>
    <t>2.1 Repasse - CUSTEIO  (DETALHAR NÚMERO DA CONTA)</t>
  </si>
  <si>
    <t>2.2 Repasse – INVESTIMENTO (DETALHAR NÚMERO DA CONTA)</t>
  </si>
  <si>
    <t>2.3 Rendimento sobre Aplicação Financeiras - CUSTEIO  (DETALHAR NÚMERO DA CONTA)</t>
  </si>
  <si>
    <t>Outras Entradas - Diversos</t>
  </si>
  <si>
    <t>Desbloqueio Bancario</t>
  </si>
  <si>
    <t>Devolução do Saldo de Caixa</t>
  </si>
  <si>
    <t>3.1 Resgate Aplicação - CUSTEIO   (DETALHAR NÚMERO DA CONTA)</t>
  </si>
  <si>
    <t>4.1 Aplicação Financeira - CUSTEIO   (DETALHAR NÚMERO DA CONTA)</t>
  </si>
  <si>
    <t>Materiais</t>
  </si>
  <si>
    <t>5.1.8 Outros (especificar a despesa)</t>
  </si>
  <si>
    <t>Pensões Alimentícias</t>
  </si>
  <si>
    <t>Encargos Sobre Rescisões Trabalhistas</t>
  </si>
  <si>
    <t>IOF/IRRF Aplicações</t>
  </si>
  <si>
    <t>Despesas Bancárias</t>
  </si>
  <si>
    <t>Devolução de Verba ao Poder Público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</si>
  <si>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</si>
  <si>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B.B. AG. 0712-9 C/C 88002-7 - CUSTEIO</t>
  </si>
  <si>
    <t>B.B. AG. 0712-9 C/C 88002-7- CUSTEIO</t>
  </si>
  <si>
    <t xml:space="preserve">Outras Entradas  </t>
  </si>
  <si>
    <t>Local/Data da emissão</t>
  </si>
  <si>
    <t>B.B. APLICAÇÃO 88002-7 - CUSTEIO</t>
  </si>
  <si>
    <t xml:space="preserve">Competência: DEZEMBRO/2024 </t>
  </si>
  <si>
    <t>7.SALDO BANCÁRIO FINAL EM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</si>
</sst>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* #,##0.00_-;\-* #,##0.00_-;_-* \-??_-;_-@_-"/>
    <numFmt numFmtId="165" formatCode="_-[$R$-416]\ * #,##0.00_-;\-[$R$-416]\ * #,##0.00_-;_-[$R$-416]\ * &quot;-&quot;??_-;_-@_-"/>
  </numFmts>
  <fonts count="14" x14ac:knownFonts="1">
    <font>
      <sz val="11"/>
      <color rgb="FF000000"/>
      <name val="Calibri"/>
      <charset val="1"/>
    </font>
    <font>
      <sz val="9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44" fontId="7" fillId="0" borderId="0" applyFont="0" applyFill="0" applyBorder="0" applyAlignment="0" applyProtection="0"/>
  </cellStyleXfs>
  <cellXfs count="105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0" fillId="3" borderId="0" xfId="0" applyFill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44" fontId="3" fillId="3" borderId="1" xfId="2" applyFont="1" applyFill="1" applyBorder="1"/>
    <xf numFmtId="44" fontId="3" fillId="3" borderId="1" xfId="2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44" fontId="3" fillId="0" borderId="1" xfId="2" applyFont="1" applyBorder="1" applyProtection="1"/>
    <xf numFmtId="0" fontId="4" fillId="4" borderId="1" xfId="0" applyFont="1" applyFill="1" applyBorder="1" applyAlignment="1">
      <alignment vertical="center" wrapText="1"/>
    </xf>
    <xf numFmtId="44" fontId="0" fillId="3" borderId="1" xfId="2" applyFont="1" applyFill="1" applyBorder="1"/>
    <xf numFmtId="0" fontId="9" fillId="4" borderId="1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0" fillId="7" borderId="1" xfId="0" applyFont="1" applyFill="1" applyBorder="1" applyAlignment="1">
      <alignment horizontal="left" vertical="center"/>
    </xf>
    <xf numFmtId="44" fontId="3" fillId="5" borderId="1" xfId="2" applyFont="1" applyFill="1" applyBorder="1"/>
    <xf numFmtId="4" fontId="0" fillId="4" borderId="1" xfId="0" applyNumberFormat="1" applyFill="1" applyBorder="1" applyAlignment="1">
      <alignment vertical="center" shrinkToFit="1"/>
    </xf>
    <xf numFmtId="44" fontId="3" fillId="4" borderId="1" xfId="2" applyFont="1" applyFill="1" applyBorder="1" applyAlignment="1">
      <alignment vertical="center" shrinkToFit="1"/>
    </xf>
    <xf numFmtId="44" fontId="7" fillId="0" borderId="1" xfId="2" applyBorder="1" applyProtection="1"/>
    <xf numFmtId="4" fontId="3" fillId="4" borderId="1" xfId="0" applyNumberFormat="1" applyFont="1" applyFill="1" applyBorder="1" applyAlignment="1">
      <alignment vertical="center" shrinkToFit="1"/>
    </xf>
    <xf numFmtId="44" fontId="3" fillId="3" borderId="1" xfId="2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horizontal="left" vertical="center"/>
    </xf>
    <xf numFmtId="44" fontId="10" fillId="6" borderId="1" xfId="2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4" fontId="10" fillId="7" borderId="1" xfId="0" applyNumberFormat="1" applyFont="1" applyFill="1" applyBorder="1" applyAlignment="1">
      <alignment horizontal="left" vertical="center"/>
    </xf>
    <xf numFmtId="44" fontId="3" fillId="0" borderId="1" xfId="2" applyFont="1" applyFill="1" applyBorder="1"/>
    <xf numFmtId="4" fontId="0" fillId="3" borderId="0" xfId="0" applyNumberFormat="1" applyFill="1"/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0" fontId="3" fillId="0" borderId="1" xfId="0" applyFont="1" applyBorder="1" applyAlignment="1">
      <alignment vertical="center" wrapText="1"/>
    </xf>
    <xf numFmtId="44" fontId="3" fillId="0" borderId="1" xfId="2" applyFont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4" fontId="11" fillId="6" borderId="1" xfId="2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44" fontId="4" fillId="9" borderId="1" xfId="2" applyFont="1" applyFill="1" applyBorder="1" applyAlignment="1">
      <alignment vertical="center"/>
    </xf>
    <xf numFmtId="44" fontId="4" fillId="3" borderId="1" xfId="2" applyFont="1" applyFill="1" applyBorder="1" applyAlignment="1">
      <alignment vertical="center"/>
    </xf>
    <xf numFmtId="44" fontId="4" fillId="6" borderId="1" xfId="2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12" fillId="4" borderId="1" xfId="0" applyNumberFormat="1" applyFont="1" applyFill="1" applyBorder="1" applyAlignment="1">
      <alignment horizontal="right"/>
    </xf>
    <xf numFmtId="0" fontId="0" fillId="4" borderId="0" xfId="0" applyFill="1"/>
    <xf numFmtId="0" fontId="10" fillId="7" borderId="1" xfId="0" applyFont="1" applyFill="1" applyBorder="1" applyAlignment="1">
      <alignment vertical="center"/>
    </xf>
    <xf numFmtId="44" fontId="4" fillId="7" borderId="1" xfId="2" applyFont="1" applyFill="1" applyBorder="1" applyAlignment="1">
      <alignment vertical="center"/>
    </xf>
    <xf numFmtId="44" fontId="12" fillId="3" borderId="1" xfId="2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44" fontId="11" fillId="10" borderId="1" xfId="2" applyFont="1" applyFill="1" applyBorder="1" applyAlignment="1">
      <alignment horizontal="right"/>
    </xf>
    <xf numFmtId="44" fontId="4" fillId="9" borderId="1" xfId="2" applyFont="1" applyFill="1" applyBorder="1" applyAlignment="1">
      <alignment horizontal="right"/>
    </xf>
    <xf numFmtId="0" fontId="10" fillId="11" borderId="1" xfId="0" applyFont="1" applyFill="1" applyBorder="1" applyAlignment="1">
      <alignment vertical="center"/>
    </xf>
    <xf numFmtId="44" fontId="10" fillId="11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44" fontId="7" fillId="3" borderId="1" xfId="2" applyFill="1" applyBorder="1"/>
    <xf numFmtId="0" fontId="10" fillId="6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44" fontId="10" fillId="9" borderId="1" xfId="0" applyNumberFormat="1" applyFont="1" applyFill="1" applyBorder="1" applyAlignment="1">
      <alignment vertical="center"/>
    </xf>
    <xf numFmtId="44" fontId="11" fillId="4" borderId="1" xfId="2" applyFont="1" applyFill="1" applyBorder="1" applyAlignment="1">
      <alignment vertical="center"/>
    </xf>
    <xf numFmtId="44" fontId="12" fillId="4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horizontal="right"/>
    </xf>
    <xf numFmtId="0" fontId="10" fillId="8" borderId="1" xfId="0" applyFont="1" applyFill="1" applyBorder="1" applyAlignment="1">
      <alignment vertical="center"/>
    </xf>
    <xf numFmtId="4" fontId="3" fillId="7" borderId="1" xfId="1" applyNumberFormat="1" applyFont="1" applyFill="1" applyBorder="1" applyAlignment="1" applyProtection="1">
      <alignment vertical="center"/>
    </xf>
    <xf numFmtId="44" fontId="0" fillId="4" borderId="1" xfId="2" applyFont="1" applyFill="1" applyBorder="1" applyAlignment="1" applyProtection="1">
      <alignment vertical="center"/>
    </xf>
    <xf numFmtId="4" fontId="3" fillId="12" borderId="1" xfId="0" applyNumberFormat="1" applyFont="1" applyFill="1" applyBorder="1" applyAlignment="1">
      <alignment vertical="center" shrinkToFit="1"/>
    </xf>
    <xf numFmtId="4" fontId="0" fillId="12" borderId="1" xfId="0" applyNumberFormat="1" applyFill="1" applyBorder="1" applyAlignment="1">
      <alignment vertical="center" shrinkToFit="1"/>
    </xf>
    <xf numFmtId="44" fontId="0" fillId="12" borderId="1" xfId="2" applyFont="1" applyFill="1" applyBorder="1" applyAlignment="1" applyProtection="1">
      <alignment vertical="center"/>
    </xf>
    <xf numFmtId="44" fontId="10" fillId="8" borderId="1" xfId="2" applyFont="1" applyFill="1" applyBorder="1" applyAlignment="1" applyProtection="1">
      <alignment vertical="center"/>
    </xf>
    <xf numFmtId="0" fontId="0" fillId="12" borderId="1" xfId="0" applyFill="1" applyBorder="1"/>
    <xf numFmtId="0" fontId="10" fillId="11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44" fontId="10" fillId="0" borderId="1" xfId="2" applyFont="1" applyFill="1" applyBorder="1" applyAlignment="1" applyProtection="1">
      <alignment vertical="center"/>
    </xf>
    <xf numFmtId="0" fontId="10" fillId="0" borderId="1" xfId="0" applyFont="1" applyBorder="1" applyAlignment="1">
      <alignment vertical="top"/>
    </xf>
    <xf numFmtId="0" fontId="0" fillId="3" borderId="1" xfId="0" applyFill="1" applyBorder="1"/>
    <xf numFmtId="0" fontId="0" fillId="0" borderId="1" xfId="0" applyBorder="1"/>
    <xf numFmtId="0" fontId="10" fillId="13" borderId="1" xfId="0" applyFont="1" applyFill="1" applyBorder="1" applyAlignment="1">
      <alignment vertical="center"/>
    </xf>
    <xf numFmtId="44" fontId="10" fillId="13" borderId="1" xfId="2" applyFont="1" applyFill="1" applyBorder="1" applyAlignment="1">
      <alignment vertical="center"/>
    </xf>
    <xf numFmtId="44" fontId="5" fillId="3" borderId="1" xfId="2" applyFont="1" applyFill="1" applyBorder="1" applyAlignment="1" applyProtection="1">
      <alignment vertical="center"/>
    </xf>
    <xf numFmtId="44" fontId="5" fillId="0" borderId="1" xfId="2" applyFont="1" applyFill="1" applyBorder="1" applyAlignment="1">
      <alignment vertical="center"/>
    </xf>
    <xf numFmtId="165" fontId="0" fillId="0" borderId="1" xfId="2" applyNumberFormat="1" applyFont="1" applyFill="1" applyBorder="1"/>
    <xf numFmtId="44" fontId="5" fillId="4" borderId="1" xfId="2" applyFont="1" applyFill="1" applyBorder="1" applyAlignment="1">
      <alignment vertical="center"/>
    </xf>
    <xf numFmtId="44" fontId="5" fillId="3" borderId="1" xfId="2" applyFont="1" applyFill="1" applyBorder="1" applyAlignment="1">
      <alignment vertical="center"/>
    </xf>
    <xf numFmtId="165" fontId="10" fillId="8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vertical="center" shrinkToFit="1"/>
    </xf>
    <xf numFmtId="165" fontId="3" fillId="12" borderId="1" xfId="1" applyNumberFormat="1" applyFont="1" applyFill="1" applyBorder="1" applyAlignment="1" applyProtection="1">
      <alignment vertical="center"/>
    </xf>
    <xf numFmtId="165" fontId="5" fillId="12" borderId="1" xfId="1" applyNumberFormat="1" applyFill="1" applyBorder="1" applyAlignment="1" applyProtection="1">
      <alignment vertical="center"/>
    </xf>
    <xf numFmtId="165" fontId="0" fillId="12" borderId="1" xfId="0" applyNumberFormat="1" applyFill="1" applyBorder="1" applyAlignment="1">
      <alignment horizontal="right"/>
    </xf>
    <xf numFmtId="165" fontId="0" fillId="11" borderId="1" xfId="0" applyNumberFormat="1" applyFill="1" applyBorder="1" applyAlignment="1">
      <alignment vertical="top"/>
    </xf>
    <xf numFmtId="165" fontId="0" fillId="0" borderId="1" xfId="0" applyNumberFormat="1" applyBorder="1"/>
    <xf numFmtId="0" fontId="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0</xdr:row>
      <xdr:rowOff>114300</xdr:rowOff>
    </xdr:from>
    <xdr:to>
      <xdr:col>1</xdr:col>
      <xdr:colOff>4171949</xdr:colOff>
      <xdr:row>0</xdr:row>
      <xdr:rowOff>1000125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9AEEE9-6F1B-4575-39AE-5A3A6B7D2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1075" y="114300"/>
          <a:ext cx="8991599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126"/>
  <sheetViews>
    <sheetView tabSelected="1" zoomScaleNormal="100" workbookViewId="0">
      <selection activeCell="A112" sqref="A112"/>
    </sheetView>
  </sheetViews>
  <sheetFormatPr defaultRowHeight="15" x14ac:dyDescent="0.25"/>
  <cols>
    <col min="1" max="1" width="87" customWidth="1"/>
    <col min="2" max="2" width="71.28515625" customWidth="1"/>
    <col min="3" max="16384" width="9.140625" style="6"/>
  </cols>
  <sheetData>
    <row r="1" spans="1:2" ht="92.25" customHeight="1" x14ac:dyDescent="0.25"/>
    <row r="2" spans="1:2" ht="18" customHeight="1" x14ac:dyDescent="0.25">
      <c r="A2" s="100" t="s">
        <v>0</v>
      </c>
      <c r="B2" s="100"/>
    </row>
    <row r="3" spans="1:2" ht="18" customHeight="1" x14ac:dyDescent="0.25">
      <c r="A3" s="100"/>
      <c r="B3" s="100"/>
    </row>
    <row r="4" spans="1:2" ht="18" customHeight="1" x14ac:dyDescent="0.25">
      <c r="A4" s="100"/>
      <c r="B4" s="100"/>
    </row>
    <row r="5" spans="1:2" ht="18" customHeight="1" x14ac:dyDescent="0.25">
      <c r="A5" s="100"/>
      <c r="B5" s="100"/>
    </row>
    <row r="6" spans="1:2" ht="18" customHeight="1" x14ac:dyDescent="0.25">
      <c r="A6" s="100"/>
      <c r="B6" s="100"/>
    </row>
    <row r="7" spans="1:2" ht="18" customHeight="1" x14ac:dyDescent="0.25">
      <c r="A7" s="100"/>
      <c r="B7" s="100"/>
    </row>
    <row r="8" spans="1:2" ht="27" customHeight="1" x14ac:dyDescent="0.25">
      <c r="A8" s="103" t="s">
        <v>68</v>
      </c>
      <c r="B8" s="104"/>
    </row>
    <row r="9" spans="1:2" ht="24" customHeight="1" x14ac:dyDescent="0.25">
      <c r="A9" s="103" t="s">
        <v>69</v>
      </c>
      <c r="B9" s="104"/>
    </row>
    <row r="10" spans="1:2" ht="18" customHeight="1" x14ac:dyDescent="0.25">
      <c r="A10" s="101" t="s">
        <v>1</v>
      </c>
      <c r="B10" s="101"/>
    </row>
    <row r="11" spans="1:2" ht="18" customHeight="1" x14ac:dyDescent="0.25">
      <c r="A11" s="3" t="s">
        <v>60</v>
      </c>
      <c r="B11" s="4"/>
    </row>
    <row r="12" spans="1:2" ht="18" customHeight="1" x14ac:dyDescent="0.25">
      <c r="A12" s="102" t="s">
        <v>2</v>
      </c>
      <c r="B12" s="102"/>
    </row>
    <row r="13" spans="1:2" ht="18" customHeight="1" x14ac:dyDescent="0.25">
      <c r="A13" s="5" t="s">
        <v>3</v>
      </c>
      <c r="B13" s="4"/>
    </row>
    <row r="14" spans="1:2" ht="18" customHeight="1" x14ac:dyDescent="0.25">
      <c r="A14" s="102" t="s">
        <v>73</v>
      </c>
      <c r="B14" s="102"/>
    </row>
    <row r="15" spans="1:2" ht="18" customHeight="1" x14ac:dyDescent="0.25">
      <c r="A15" s="5" t="s">
        <v>3</v>
      </c>
      <c r="B15" s="4"/>
    </row>
    <row r="16" spans="1:2" ht="18" customHeight="1" x14ac:dyDescent="0.25">
      <c r="A16" s="5" t="s">
        <v>74</v>
      </c>
      <c r="B16" s="5"/>
    </row>
    <row r="17" spans="1:2" ht="18" customHeight="1" x14ac:dyDescent="0.25">
      <c r="A17" s="102" t="s">
        <v>75</v>
      </c>
      <c r="B17" s="102"/>
    </row>
    <row r="18" spans="1:2" ht="18" customHeight="1" x14ac:dyDescent="0.25">
      <c r="A18" s="5"/>
      <c r="B18" s="4"/>
    </row>
    <row r="19" spans="1:2" ht="18" customHeight="1" x14ac:dyDescent="0.25">
      <c r="A19" s="1" t="s">
        <v>76</v>
      </c>
      <c r="B19" s="2"/>
    </row>
    <row r="20" spans="1:2" ht="18" customHeight="1" x14ac:dyDescent="0.25">
      <c r="A20" s="1" t="s">
        <v>4</v>
      </c>
      <c r="B20" s="2"/>
    </row>
    <row r="21" spans="1:2" ht="18" customHeight="1" x14ac:dyDescent="0.25">
      <c r="A21" s="1"/>
      <c r="B21" s="2"/>
    </row>
    <row r="22" spans="1:2" ht="26.25" x14ac:dyDescent="0.25">
      <c r="A22" s="96" t="s">
        <v>5</v>
      </c>
      <c r="B22" s="96"/>
    </row>
    <row r="23" spans="1:2" ht="12.75" customHeight="1" x14ac:dyDescent="0.25">
      <c r="A23" s="15"/>
      <c r="B23" s="97" t="s">
        <v>6</v>
      </c>
    </row>
    <row r="24" spans="1:2" ht="14.25" customHeight="1" x14ac:dyDescent="0.25">
      <c r="A24" s="16" t="s">
        <v>98</v>
      </c>
      <c r="B24" s="97"/>
    </row>
    <row r="25" spans="1:2" x14ac:dyDescent="0.25">
      <c r="A25" s="17" t="s">
        <v>7</v>
      </c>
      <c r="B25" s="18">
        <f>B26+B27+B29</f>
        <v>7182582.2199999997</v>
      </c>
    </row>
    <row r="26" spans="1:2" x14ac:dyDescent="0.25">
      <c r="A26" s="19" t="s">
        <v>8</v>
      </c>
      <c r="B26" s="12">
        <v>0</v>
      </c>
    </row>
    <row r="27" spans="1:2" x14ac:dyDescent="0.25">
      <c r="A27" s="20" t="s">
        <v>9</v>
      </c>
      <c r="B27" s="12">
        <f>SUM(B28:B28)</f>
        <v>0</v>
      </c>
    </row>
    <row r="28" spans="1:2" x14ac:dyDescent="0.25">
      <c r="A28" s="90" t="s">
        <v>93</v>
      </c>
      <c r="B28" s="21">
        <v>0</v>
      </c>
    </row>
    <row r="29" spans="1:2" x14ac:dyDescent="0.25">
      <c r="A29" s="22" t="s">
        <v>10</v>
      </c>
      <c r="B29" s="23">
        <f>B30</f>
        <v>7182582.2199999997</v>
      </c>
    </row>
    <row r="30" spans="1:2" x14ac:dyDescent="0.25">
      <c r="A30" s="19" t="s">
        <v>97</v>
      </c>
      <c r="B30" s="84">
        <v>7182582.2199999997</v>
      </c>
    </row>
    <row r="31" spans="1:2" x14ac:dyDescent="0.25">
      <c r="A31" s="24" t="s">
        <v>11</v>
      </c>
      <c r="B31" s="25">
        <f>(B27+B30)</f>
        <v>7182582.2199999997</v>
      </c>
    </row>
    <row r="32" spans="1:2" x14ac:dyDescent="0.25">
      <c r="A32" s="26"/>
      <c r="B32" s="27"/>
    </row>
    <row r="33" spans="1:4" x14ac:dyDescent="0.25">
      <c r="A33" s="17" t="s">
        <v>12</v>
      </c>
      <c r="B33" s="28"/>
    </row>
    <row r="34" spans="1:4" x14ac:dyDescent="0.25">
      <c r="A34" s="8" t="s">
        <v>77</v>
      </c>
      <c r="B34" s="29">
        <f>SUM(B35+B38+B43)</f>
        <v>3175095.51</v>
      </c>
      <c r="D34" s="30"/>
    </row>
    <row r="35" spans="1:4" x14ac:dyDescent="0.25">
      <c r="A35" s="31" t="s">
        <v>94</v>
      </c>
      <c r="B35" s="32">
        <v>3123743.07</v>
      </c>
    </row>
    <row r="36" spans="1:4" x14ac:dyDescent="0.25">
      <c r="A36" s="33" t="s">
        <v>78</v>
      </c>
      <c r="B36" s="34">
        <v>0</v>
      </c>
    </row>
    <row r="37" spans="1:4" x14ac:dyDescent="0.25">
      <c r="A37" s="11" t="s">
        <v>79</v>
      </c>
      <c r="B37" s="35">
        <v>0</v>
      </c>
    </row>
    <row r="38" spans="1:4" x14ac:dyDescent="0.25">
      <c r="A38" s="19" t="s">
        <v>97</v>
      </c>
      <c r="B38" s="85">
        <v>36070.54</v>
      </c>
    </row>
    <row r="39" spans="1:4" x14ac:dyDescent="0.25">
      <c r="A39" s="7" t="s">
        <v>13</v>
      </c>
      <c r="B39" s="9">
        <v>0</v>
      </c>
    </row>
    <row r="40" spans="1:4" x14ac:dyDescent="0.25">
      <c r="A40" s="7" t="s">
        <v>66</v>
      </c>
      <c r="B40" s="9">
        <v>0</v>
      </c>
    </row>
    <row r="41" spans="1:4" x14ac:dyDescent="0.25">
      <c r="A41" s="36" t="s">
        <v>95</v>
      </c>
      <c r="B41" s="14">
        <v>0</v>
      </c>
    </row>
    <row r="42" spans="1:4" x14ac:dyDescent="0.25">
      <c r="A42" s="36" t="s">
        <v>80</v>
      </c>
      <c r="B42" s="14">
        <v>22793.96</v>
      </c>
    </row>
    <row r="43" spans="1:4" x14ac:dyDescent="0.25">
      <c r="A43" s="36" t="s">
        <v>14</v>
      </c>
      <c r="B43" s="14">
        <v>15281.9</v>
      </c>
    </row>
    <row r="44" spans="1:4" x14ac:dyDescent="0.25">
      <c r="A44" s="36" t="s">
        <v>70</v>
      </c>
      <c r="B44" s="14">
        <v>0</v>
      </c>
    </row>
    <row r="45" spans="1:4" x14ac:dyDescent="0.25">
      <c r="A45" s="36" t="s">
        <v>81</v>
      </c>
      <c r="B45" s="14">
        <v>0</v>
      </c>
    </row>
    <row r="46" spans="1:4" x14ac:dyDescent="0.25">
      <c r="A46" s="36" t="s">
        <v>65</v>
      </c>
      <c r="B46" s="14">
        <v>0</v>
      </c>
    </row>
    <row r="47" spans="1:4" x14ac:dyDescent="0.25">
      <c r="A47" s="36" t="s">
        <v>62</v>
      </c>
      <c r="B47" s="14">
        <v>0</v>
      </c>
    </row>
    <row r="48" spans="1:4" x14ac:dyDescent="0.25">
      <c r="A48" s="36" t="s">
        <v>15</v>
      </c>
      <c r="B48" s="14">
        <v>0</v>
      </c>
    </row>
    <row r="49" spans="1:2" x14ac:dyDescent="0.25">
      <c r="A49" s="36" t="s">
        <v>61</v>
      </c>
      <c r="B49" s="14">
        <v>0</v>
      </c>
    </row>
    <row r="50" spans="1:2" x14ac:dyDescent="0.25">
      <c r="A50" s="36" t="s">
        <v>82</v>
      </c>
      <c r="B50" s="14">
        <v>0</v>
      </c>
    </row>
    <row r="51" spans="1:2" x14ac:dyDescent="0.25">
      <c r="A51" s="37" t="s">
        <v>16</v>
      </c>
      <c r="B51" s="38">
        <f>(B35+B36+B37+B38+B39+B40+B41+B42+B43)</f>
        <v>3197889.4699999997</v>
      </c>
    </row>
    <row r="52" spans="1:2" x14ac:dyDescent="0.25">
      <c r="A52" s="39"/>
      <c r="B52" s="40"/>
    </row>
    <row r="53" spans="1:2" x14ac:dyDescent="0.25">
      <c r="A53" s="41" t="s">
        <v>17</v>
      </c>
      <c r="B53" s="42">
        <f>B54+B56</f>
        <v>2489347.5299999998</v>
      </c>
    </row>
    <row r="54" spans="1:2" x14ac:dyDescent="0.25">
      <c r="A54" s="8" t="s">
        <v>83</v>
      </c>
      <c r="B54" s="43">
        <f>B55</f>
        <v>2489347.5299999998</v>
      </c>
    </row>
    <row r="55" spans="1:2" x14ac:dyDescent="0.25">
      <c r="A55" s="19" t="s">
        <v>97</v>
      </c>
      <c r="B55" s="95">
        <v>2489347.5299999998</v>
      </c>
    </row>
    <row r="56" spans="1:2" x14ac:dyDescent="0.25">
      <c r="A56" s="8" t="s">
        <v>18</v>
      </c>
      <c r="B56" s="10">
        <v>0</v>
      </c>
    </row>
    <row r="57" spans="1:2" x14ac:dyDescent="0.25">
      <c r="A57" s="37" t="s">
        <v>19</v>
      </c>
      <c r="B57" s="44">
        <f>B54+B56</f>
        <v>2489347.5299999998</v>
      </c>
    </row>
    <row r="58" spans="1:2" s="47" customFormat="1" x14ac:dyDescent="0.25">
      <c r="A58" s="45"/>
      <c r="B58" s="46"/>
    </row>
    <row r="59" spans="1:2" x14ac:dyDescent="0.25">
      <c r="A59" s="48" t="s">
        <v>20</v>
      </c>
      <c r="B59" s="49">
        <f>SUM(B60+B63)</f>
        <v>0</v>
      </c>
    </row>
    <row r="60" spans="1:2" x14ac:dyDescent="0.25">
      <c r="A60" s="13" t="s">
        <v>84</v>
      </c>
      <c r="B60" s="43">
        <v>0</v>
      </c>
    </row>
    <row r="61" spans="1:2" x14ac:dyDescent="0.25">
      <c r="A61" s="45" t="s">
        <v>21</v>
      </c>
      <c r="B61" s="43">
        <v>0</v>
      </c>
    </row>
    <row r="62" spans="1:2" x14ac:dyDescent="0.25">
      <c r="A62" s="19" t="s">
        <v>97</v>
      </c>
      <c r="B62" s="95">
        <v>3002505.85</v>
      </c>
    </row>
    <row r="63" spans="1:2" x14ac:dyDescent="0.25">
      <c r="A63" s="7" t="s">
        <v>22</v>
      </c>
      <c r="B63" s="43">
        <v>0</v>
      </c>
    </row>
    <row r="64" spans="1:2" x14ac:dyDescent="0.25">
      <c r="A64" s="45" t="s">
        <v>23</v>
      </c>
      <c r="B64" s="50">
        <v>0</v>
      </c>
    </row>
    <row r="65" spans="1:2" x14ac:dyDescent="0.25">
      <c r="A65" s="51" t="s">
        <v>24</v>
      </c>
      <c r="B65" s="52">
        <f>B62</f>
        <v>3002505.85</v>
      </c>
    </row>
    <row r="66" spans="1:2" s="47" customFormat="1" x14ac:dyDescent="0.25">
      <c r="A66" s="45"/>
      <c r="B66" s="46"/>
    </row>
    <row r="67" spans="1:2" x14ac:dyDescent="0.25">
      <c r="A67" s="41" t="s">
        <v>25</v>
      </c>
      <c r="B67" s="53">
        <f>SUM(B68+B94)</f>
        <v>2677002.48</v>
      </c>
    </row>
    <row r="68" spans="1:2" x14ac:dyDescent="0.25">
      <c r="A68" s="54" t="s">
        <v>26</v>
      </c>
      <c r="B68" s="55">
        <f>SUM(B69+B70+B71+B74+B75+B76+B77+B78)</f>
        <v>2677002.48</v>
      </c>
    </row>
    <row r="69" spans="1:2" x14ac:dyDescent="0.25">
      <c r="A69" s="56" t="s">
        <v>27</v>
      </c>
      <c r="B69" s="32">
        <v>415263.62</v>
      </c>
    </row>
    <row r="70" spans="1:2" x14ac:dyDescent="0.25">
      <c r="A70" s="57" t="s">
        <v>28</v>
      </c>
      <c r="B70" s="32">
        <v>1721020.14</v>
      </c>
    </row>
    <row r="71" spans="1:2" x14ac:dyDescent="0.25">
      <c r="A71" s="57" t="s">
        <v>67</v>
      </c>
      <c r="B71" s="32">
        <f>SUM(B72+B73)</f>
        <v>272333.45</v>
      </c>
    </row>
    <row r="72" spans="1:2" x14ac:dyDescent="0.25">
      <c r="A72" s="57" t="s">
        <v>85</v>
      </c>
      <c r="B72" s="86">
        <v>272333.45</v>
      </c>
    </row>
    <row r="73" spans="1:2" x14ac:dyDescent="0.25">
      <c r="A73" s="57" t="s">
        <v>63</v>
      </c>
      <c r="B73" s="32">
        <v>0</v>
      </c>
    </row>
    <row r="74" spans="1:2" x14ac:dyDescent="0.25">
      <c r="A74" s="56" t="s">
        <v>29</v>
      </c>
      <c r="B74" s="58">
        <v>0</v>
      </c>
    </row>
    <row r="75" spans="1:2" x14ac:dyDescent="0.25">
      <c r="A75" s="56" t="s">
        <v>30</v>
      </c>
      <c r="B75" s="14">
        <v>70649.539999999994</v>
      </c>
    </row>
    <row r="76" spans="1:2" x14ac:dyDescent="0.25">
      <c r="A76" s="56" t="s">
        <v>31</v>
      </c>
      <c r="B76" s="14">
        <v>141409.42000000001</v>
      </c>
    </row>
    <row r="77" spans="1:2" ht="30" x14ac:dyDescent="0.25">
      <c r="A77" s="56" t="s">
        <v>32</v>
      </c>
      <c r="B77" s="87">
        <v>0</v>
      </c>
    </row>
    <row r="78" spans="1:2" x14ac:dyDescent="0.25">
      <c r="A78" s="60" t="s">
        <v>86</v>
      </c>
      <c r="B78" s="88">
        <f>SUM(B79:B91)</f>
        <v>56326.31</v>
      </c>
    </row>
    <row r="79" spans="1:2" x14ac:dyDescent="0.25">
      <c r="A79" s="60" t="s">
        <v>33</v>
      </c>
      <c r="B79" s="14">
        <v>22288.2</v>
      </c>
    </row>
    <row r="80" spans="1:2" x14ac:dyDescent="0.25">
      <c r="A80" s="56" t="s">
        <v>64</v>
      </c>
      <c r="B80" s="14">
        <v>0</v>
      </c>
    </row>
    <row r="81" spans="1:2" x14ac:dyDescent="0.25">
      <c r="A81" s="60" t="s">
        <v>34</v>
      </c>
      <c r="B81" s="14">
        <v>1760.96</v>
      </c>
    </row>
    <row r="82" spans="1:2" x14ac:dyDescent="0.25">
      <c r="A82" s="60" t="s">
        <v>35</v>
      </c>
      <c r="B82" s="14">
        <v>1300</v>
      </c>
    </row>
    <row r="83" spans="1:2" x14ac:dyDescent="0.25">
      <c r="A83" s="60" t="s">
        <v>71</v>
      </c>
      <c r="B83" s="14">
        <v>361.87</v>
      </c>
    </row>
    <row r="84" spans="1:2" x14ac:dyDescent="0.25">
      <c r="A84" s="60" t="s">
        <v>62</v>
      </c>
      <c r="B84" s="61">
        <v>0</v>
      </c>
    </row>
    <row r="85" spans="1:2" x14ac:dyDescent="0.25">
      <c r="A85" s="60" t="s">
        <v>87</v>
      </c>
      <c r="B85" s="61">
        <v>0</v>
      </c>
    </row>
    <row r="86" spans="1:2" x14ac:dyDescent="0.25">
      <c r="A86" s="60" t="s">
        <v>88</v>
      </c>
      <c r="B86" s="14">
        <v>0</v>
      </c>
    </row>
    <row r="87" spans="1:2" x14ac:dyDescent="0.25">
      <c r="A87" s="60" t="s">
        <v>15</v>
      </c>
      <c r="B87" s="14">
        <v>0</v>
      </c>
    </row>
    <row r="88" spans="1:2" x14ac:dyDescent="0.25">
      <c r="A88" s="60" t="s">
        <v>89</v>
      </c>
      <c r="B88" s="58">
        <v>0</v>
      </c>
    </row>
    <row r="89" spans="1:2" x14ac:dyDescent="0.25">
      <c r="A89" s="60" t="s">
        <v>90</v>
      </c>
      <c r="B89" s="58">
        <v>2635.28</v>
      </c>
    </row>
    <row r="90" spans="1:2" x14ac:dyDescent="0.25">
      <c r="A90" s="60" t="s">
        <v>91</v>
      </c>
      <c r="B90" s="58">
        <v>27980</v>
      </c>
    </row>
    <row r="91" spans="1:2" x14ac:dyDescent="0.25">
      <c r="A91" s="60" t="s">
        <v>72</v>
      </c>
      <c r="B91" s="58">
        <v>0</v>
      </c>
    </row>
    <row r="92" spans="1:2" x14ac:dyDescent="0.25">
      <c r="A92" s="82" t="s">
        <v>92</v>
      </c>
      <c r="B92" s="83">
        <f>(B69+B70+B71+B75+B76+B79+B81+B82+B89)</f>
        <v>2648660.61</v>
      </c>
    </row>
    <row r="93" spans="1:2" x14ac:dyDescent="0.25">
      <c r="A93" s="45"/>
      <c r="B93" s="63"/>
    </row>
    <row r="94" spans="1:2" x14ac:dyDescent="0.25">
      <c r="A94" s="41" t="s">
        <v>36</v>
      </c>
      <c r="B94" s="64">
        <f>SUM(B95:B98)</f>
        <v>0</v>
      </c>
    </row>
    <row r="95" spans="1:2" x14ac:dyDescent="0.25">
      <c r="A95" s="56" t="s">
        <v>37</v>
      </c>
      <c r="B95" s="58">
        <v>0</v>
      </c>
    </row>
    <row r="96" spans="1:2" x14ac:dyDescent="0.25">
      <c r="A96" s="56" t="s">
        <v>38</v>
      </c>
      <c r="B96" s="58">
        <v>0</v>
      </c>
    </row>
    <row r="97" spans="1:2" x14ac:dyDescent="0.25">
      <c r="A97" s="60" t="s">
        <v>39</v>
      </c>
      <c r="B97" s="59">
        <v>0</v>
      </c>
    </row>
    <row r="98" spans="1:2" x14ac:dyDescent="0.25">
      <c r="A98" s="60" t="s">
        <v>40</v>
      </c>
      <c r="B98" s="59">
        <v>0</v>
      </c>
    </row>
    <row r="99" spans="1:2" x14ac:dyDescent="0.25">
      <c r="A99" s="45" t="s">
        <v>41</v>
      </c>
      <c r="B99" s="65">
        <f>B95+B96+B97+B98</f>
        <v>0</v>
      </c>
    </row>
    <row r="100" spans="1:2" ht="14.25" customHeight="1" x14ac:dyDescent="0.25">
      <c r="A100" s="62" t="s">
        <v>42</v>
      </c>
      <c r="B100" s="38">
        <f>SUM(B68+B94)</f>
        <v>2677002.48</v>
      </c>
    </row>
    <row r="101" spans="1:2" x14ac:dyDescent="0.25">
      <c r="A101" s="45"/>
      <c r="B101" s="40"/>
    </row>
    <row r="102" spans="1:2" x14ac:dyDescent="0.25">
      <c r="A102" s="48" t="s">
        <v>43</v>
      </c>
      <c r="B102" s="49">
        <f>SUM(B103:B104)</f>
        <v>0</v>
      </c>
    </row>
    <row r="103" spans="1:2" x14ac:dyDescent="0.25">
      <c r="A103" s="56" t="s">
        <v>44</v>
      </c>
      <c r="B103" s="66">
        <v>0</v>
      </c>
    </row>
    <row r="104" spans="1:2" x14ac:dyDescent="0.25">
      <c r="A104" s="56" t="s">
        <v>45</v>
      </c>
      <c r="B104" s="67">
        <v>0</v>
      </c>
    </row>
    <row r="105" spans="1:2" x14ac:dyDescent="0.25">
      <c r="A105" s="68" t="s">
        <v>46</v>
      </c>
      <c r="B105" s="89">
        <f>B103+B104</f>
        <v>0</v>
      </c>
    </row>
    <row r="106" spans="1:2" s="47" customFormat="1" x14ac:dyDescent="0.25">
      <c r="A106" s="98"/>
      <c r="B106" s="98"/>
    </row>
    <row r="107" spans="1:2" x14ac:dyDescent="0.25">
      <c r="A107" s="17" t="s">
        <v>99</v>
      </c>
      <c r="B107" s="69">
        <f>SUM(B108+B109+B111)</f>
        <v>7731811.0800000001</v>
      </c>
    </row>
    <row r="108" spans="1:2" x14ac:dyDescent="0.25">
      <c r="A108" s="19" t="s">
        <v>47</v>
      </c>
      <c r="B108" s="70">
        <v>0</v>
      </c>
    </row>
    <row r="109" spans="1:2" x14ac:dyDescent="0.25">
      <c r="A109" s="71" t="s">
        <v>48</v>
      </c>
      <c r="B109" s="91">
        <f>SUM(B110:B110)</f>
        <v>0</v>
      </c>
    </row>
    <row r="110" spans="1:2" x14ac:dyDescent="0.25">
      <c r="A110" s="72" t="s">
        <v>93</v>
      </c>
      <c r="B110" s="73">
        <v>0</v>
      </c>
    </row>
    <row r="111" spans="1:2" x14ac:dyDescent="0.25">
      <c r="A111" s="71" t="s">
        <v>49</v>
      </c>
      <c r="B111" s="91">
        <f>B112</f>
        <v>7731811.0800000001</v>
      </c>
    </row>
    <row r="112" spans="1:2" x14ac:dyDescent="0.25">
      <c r="A112" s="19" t="s">
        <v>97</v>
      </c>
      <c r="B112" s="92">
        <v>7731811.0800000001</v>
      </c>
    </row>
    <row r="113" spans="1:2" x14ac:dyDescent="0.25">
      <c r="A113" s="68" t="s">
        <v>50</v>
      </c>
      <c r="B113" s="74">
        <f>SUM(B110+B112)</f>
        <v>7731811.0800000001</v>
      </c>
    </row>
    <row r="114" spans="1:2" x14ac:dyDescent="0.25">
      <c r="A114" s="75" t="s">
        <v>51</v>
      </c>
      <c r="B114" s="93"/>
    </row>
    <row r="115" spans="1:2" x14ac:dyDescent="0.25">
      <c r="A115" s="76" t="s">
        <v>52</v>
      </c>
      <c r="B115" s="94"/>
    </row>
    <row r="116" spans="1:2" x14ac:dyDescent="0.25">
      <c r="A116" s="77" t="s">
        <v>53</v>
      </c>
      <c r="B116" s="78">
        <v>0</v>
      </c>
    </row>
    <row r="117" spans="1:2" x14ac:dyDescent="0.25">
      <c r="A117" s="77" t="s">
        <v>54</v>
      </c>
      <c r="B117" s="78">
        <v>0</v>
      </c>
    </row>
    <row r="118" spans="1:2" x14ac:dyDescent="0.25">
      <c r="A118" s="77" t="s">
        <v>55</v>
      </c>
      <c r="B118" s="78">
        <v>0</v>
      </c>
    </row>
    <row r="119" spans="1:2" x14ac:dyDescent="0.25">
      <c r="A119" s="79" t="s">
        <v>56</v>
      </c>
      <c r="B119" s="78">
        <f>B118+B117+B116</f>
        <v>0</v>
      </c>
    </row>
    <row r="120" spans="1:2" x14ac:dyDescent="0.25">
      <c r="A120" s="99" t="s">
        <v>57</v>
      </c>
      <c r="B120" s="99"/>
    </row>
    <row r="121" spans="1:2" x14ac:dyDescent="0.25">
      <c r="A121" s="99"/>
      <c r="B121" s="99"/>
    </row>
    <row r="122" spans="1:2" x14ac:dyDescent="0.25">
      <c r="A122" s="99"/>
      <c r="B122" s="99"/>
    </row>
    <row r="123" spans="1:2" x14ac:dyDescent="0.25">
      <c r="A123" s="80" t="s">
        <v>58</v>
      </c>
      <c r="B123" s="80"/>
    </row>
    <row r="124" spans="1:2" x14ac:dyDescent="0.25">
      <c r="A124" s="80"/>
      <c r="B124" s="80"/>
    </row>
    <row r="125" spans="1:2" x14ac:dyDescent="0.25">
      <c r="A125" s="80" t="s">
        <v>59</v>
      </c>
      <c r="B125" s="80" t="s">
        <v>96</v>
      </c>
    </row>
    <row r="126" spans="1:2" x14ac:dyDescent="0.25">
      <c r="A126" s="81"/>
      <c r="B126" s="81"/>
    </row>
  </sheetData>
  <mergeCells count="11">
    <mergeCell ref="A22:B22"/>
    <mergeCell ref="B23:B24"/>
    <mergeCell ref="A106:B106"/>
    <mergeCell ref="A120:B122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</cp:lastModifiedBy>
  <cp:revision>12</cp:revision>
  <cp:lastPrinted>2025-01-13T17:05:30Z</cp:lastPrinted>
  <dcterms:created xsi:type="dcterms:W3CDTF">2021-09-23T15:15:00Z</dcterms:created>
  <dcterms:modified xsi:type="dcterms:W3CDTF">2025-01-20T19:20:10Z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3C55B412798940E49CAACE6C5A3C1432</vt:lpwstr>
  </property>
  <property fmtid="{D5CDD505-2E9C-101B-9397-08002B2CF9AE}" pid="3" name="KSOProductBuildVer">
    <vt:lpwstr>1046-11.2.0.11130</vt:lpwstr>
  </property>
</Properties>
</file>